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езадействованных" sheetId="1" r:id="rId1"/>
    <sheet name="действующие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2" i="2"/>
  <c r="F59"/>
  <c r="F34"/>
  <c r="F28"/>
  <c r="F26"/>
  <c r="F24"/>
  <c r="F14"/>
  <c r="F11"/>
  <c r="F73" s="1"/>
  <c r="F74" s="1"/>
  <c r="C34" i="1"/>
  <c r="C32"/>
  <c r="C30"/>
  <c r="C28"/>
  <c r="C23"/>
  <c r="C21"/>
  <c r="C19"/>
  <c r="C15"/>
  <c r="C11"/>
  <c r="C35" s="1"/>
  <c r="C7"/>
  <c r="B7"/>
</calcChain>
</file>

<file path=xl/sharedStrings.xml><?xml version="1.0" encoding="utf-8"?>
<sst xmlns="http://schemas.openxmlformats.org/spreadsheetml/2006/main" count="190" uniqueCount="144">
  <si>
    <t>Подъездные пути, находящиеся на балансе филиалов АО "НК "Қазақстан темір жолы" - дистанций пути, ВЖУ и ИЖУ, не задействованные в оказании регулируемых услуг (неиспользуемые потребителями) по состоянию на 01.01.2011 года</t>
  </si>
  <si>
    <t>№ п/п</t>
  </si>
  <si>
    <t>Наименование подъездных путей №№</t>
  </si>
  <si>
    <t>Общая протяженность пути (км)</t>
  </si>
  <si>
    <t>Местонахождение (станция)</t>
  </si>
  <si>
    <t>Примечание</t>
  </si>
  <si>
    <t>путь Нефтебаза</t>
  </si>
  <si>
    <t xml:space="preserve">ст. Цвилинга </t>
  </si>
  <si>
    <t>путь ХПП старый</t>
  </si>
  <si>
    <t xml:space="preserve">ст. Илецк-1 </t>
  </si>
  <si>
    <t>путь ХПП</t>
  </si>
  <si>
    <t>ст. Сагарчин</t>
  </si>
  <si>
    <t>ИЖУ</t>
  </si>
  <si>
    <t xml:space="preserve">пути АНПЗ </t>
  </si>
  <si>
    <t>ст. Акжайык</t>
  </si>
  <si>
    <t>ПЧ-9 Атырау</t>
  </si>
  <si>
    <t xml:space="preserve">путь нефтебаза </t>
  </si>
  <si>
    <t>ст. Пахтаарал</t>
  </si>
  <si>
    <t>путь заготзерно</t>
  </si>
  <si>
    <t>ст.Пахтаарал</t>
  </si>
  <si>
    <t xml:space="preserve">ПЧ-54 Арысь </t>
  </si>
  <si>
    <t>путь № 27</t>
  </si>
  <si>
    <t>ст. Карабас</t>
  </si>
  <si>
    <t>ПЧ-25 Сары-Арка</t>
  </si>
  <si>
    <t xml:space="preserve">ОРС НОД-1  </t>
  </si>
  <si>
    <t>ст. Кокшетау</t>
  </si>
  <si>
    <t>ПЧ-15 Кокшетау</t>
  </si>
  <si>
    <t xml:space="preserve">путь №201 </t>
  </si>
  <si>
    <t>(ЭЧ-22 ДПКС)</t>
  </si>
  <si>
    <t>путь №202</t>
  </si>
  <si>
    <t>путь №203</t>
  </si>
  <si>
    <t>путь №204</t>
  </si>
  <si>
    <t>ПЧ-47 Шокпар</t>
  </si>
  <si>
    <t>путь радиотупик</t>
  </si>
  <si>
    <t>ст. Жинишке</t>
  </si>
  <si>
    <t>ПЧ-4 Актобе</t>
  </si>
  <si>
    <t>щебзавод</t>
  </si>
  <si>
    <t>ст. Вишневка</t>
  </si>
  <si>
    <t>ПЧ-23 Нуринск</t>
  </si>
  <si>
    <t>пути РСП</t>
  </si>
  <si>
    <t>ст. Луговая</t>
  </si>
  <si>
    <t>используемые в технологическом процессе (собственных нужд)</t>
  </si>
  <si>
    <t>ПЧ-61 Луговая</t>
  </si>
  <si>
    <t>Всего по ЦП</t>
  </si>
  <si>
    <t>Перечень подъездных путей</t>
  </si>
  <si>
    <t xml:space="preserve"> дистанций пути филиала АО "НК "КТЖ" - "Дирекция магистральной сети"</t>
  </si>
  <si>
    <t>Наименование дистанции пути</t>
  </si>
  <si>
    <t>Наименование п/пути</t>
  </si>
  <si>
    <t>Инвентарный номер</t>
  </si>
  <si>
    <t>Наименование ОС</t>
  </si>
  <si>
    <t>протяженность, км</t>
  </si>
  <si>
    <t>Атбасарская дистанция пути</t>
  </si>
  <si>
    <t>022255</t>
  </si>
  <si>
    <t>Верхнее строение подъездного пути 3/3 ст. Перекатная</t>
  </si>
  <si>
    <t>всего по предприятию</t>
  </si>
  <si>
    <t>Курорт-Боровская дистанция пути</t>
  </si>
  <si>
    <t>РСП-1</t>
  </si>
  <si>
    <t>022698</t>
  </si>
  <si>
    <t>Верхнее строение подъездного пути РСП-1 ст. К-Боровое (км)</t>
  </si>
  <si>
    <t>021667</t>
  </si>
  <si>
    <t>РСП-1 Земляное полотно подъездного пути РСП-1 (15км), (куб.м.)</t>
  </si>
  <si>
    <t>Жамбылская дистанция пути</t>
  </si>
  <si>
    <t>23 путь ст. Каратау</t>
  </si>
  <si>
    <t>21178</t>
  </si>
  <si>
    <t>Земляное полотно 175 м</t>
  </si>
  <si>
    <t>22011</t>
  </si>
  <si>
    <t>МВСП подъездные пути ст. Жамбыл</t>
  </si>
  <si>
    <t>252 / 1 252 ст. Жамбыл</t>
  </si>
  <si>
    <t>Земляное полотно 657 м</t>
  </si>
  <si>
    <t>255 / 2        ст. Жамбыл</t>
  </si>
  <si>
    <t>Земляное полотно 300 м</t>
  </si>
  <si>
    <t>255 / 255 / 1 ст. Жамбыл</t>
  </si>
  <si>
    <t>22734</t>
  </si>
  <si>
    <t>Стрелочные переводы, переводные брусья</t>
  </si>
  <si>
    <t>Луговская дистанция пути</t>
  </si>
  <si>
    <t>РСП-2</t>
  </si>
  <si>
    <t>24257</t>
  </si>
  <si>
    <t>Подъездной путь РСП-2</t>
  </si>
  <si>
    <t>Атырауская дистанция пути</t>
  </si>
  <si>
    <t>АНПЗ ст. Акжайык</t>
  </si>
  <si>
    <t>022648-022653</t>
  </si>
  <si>
    <t>Подъездной путь АНПЗ</t>
  </si>
  <si>
    <t>Арысская дистанция пути</t>
  </si>
  <si>
    <t>ст. Пахтарал Заготзерно</t>
  </si>
  <si>
    <t>Подъездной путь Загот.зерно Пахтаарал 0,329 км</t>
  </si>
  <si>
    <t>ст. Пахтарал Нефтебаза</t>
  </si>
  <si>
    <t>Подъездной путь Нефтебаза Пахтаарал 0,31 км</t>
  </si>
  <si>
    <t>ст. Жылга б/н</t>
  </si>
  <si>
    <t>Подъездной путь хлебоприемного пункта ст.Жылга 0,801 км</t>
  </si>
  <si>
    <t>ст. Сары-Агаш Нефтебаза</t>
  </si>
  <si>
    <t>Подъездной путь Сарыагаш Нефтебаза 0,354 км</t>
  </si>
  <si>
    <t>ст. Сары-Агаш ХПП</t>
  </si>
  <si>
    <t>Подъездной путь Сарыагаш ХПП 0,28 км</t>
  </si>
  <si>
    <t>ВЖУ</t>
  </si>
  <si>
    <t>Локоть заготзерно № 109а</t>
  </si>
  <si>
    <t xml:space="preserve">Подъездной путь </t>
  </si>
  <si>
    <t>Локоть щебзавод       № 112</t>
  </si>
  <si>
    <t>Подъездной путь Веселоярского щебзавода</t>
  </si>
  <si>
    <t>Ремовская №5 ЖБИ</t>
  </si>
  <si>
    <t>Ремовская №6 заготзерно</t>
  </si>
  <si>
    <t>Ремовская №7 заготзерно</t>
  </si>
  <si>
    <t>Неверовская подкрановый путь №11</t>
  </si>
  <si>
    <t>Неверовская№116 элеватор</t>
  </si>
  <si>
    <t>Неверовская№118 элеватор</t>
  </si>
  <si>
    <t>Неверовская№119 элеватор</t>
  </si>
  <si>
    <t>Неверовская№120 элеватор</t>
  </si>
  <si>
    <t>Неверовская№121 элеватор</t>
  </si>
  <si>
    <t>Неверовская№122 элеватор</t>
  </si>
  <si>
    <t>Неверовская№125 нефтебаза</t>
  </si>
  <si>
    <t>Масальская №8 заготзерно</t>
  </si>
  <si>
    <t>Земляное полотно 898 м</t>
  </si>
  <si>
    <t>Масальская заготзерно №9</t>
  </si>
  <si>
    <t>Земляное полотно 226 м</t>
  </si>
  <si>
    <t>Масальская заготзерно № 8а</t>
  </si>
  <si>
    <t>Земляное полотно 320 м</t>
  </si>
  <si>
    <t>Масальская ДСФ № 10</t>
  </si>
  <si>
    <t>Земляное полотно 101 м</t>
  </si>
  <si>
    <t>Третьяково подкрановый путь № 5</t>
  </si>
  <si>
    <t>Земляное полотно 630 м</t>
  </si>
  <si>
    <t>Третьяково №12 элеватор</t>
  </si>
  <si>
    <t>Земляное полотно 920 м</t>
  </si>
  <si>
    <t>Третьяково элеватор  № 14</t>
  </si>
  <si>
    <t>Земляное полотно 438 м</t>
  </si>
  <si>
    <t>Третьяково элеватор  № 13</t>
  </si>
  <si>
    <t>Земляное полотно 351 м</t>
  </si>
  <si>
    <t>Третьяково элеватор  № 15</t>
  </si>
  <si>
    <t>Земляное полотно 78 м</t>
  </si>
  <si>
    <t>Третьяково №9 нефтебаза соедин.путь</t>
  </si>
  <si>
    <t>Земляное полотно 790 м</t>
  </si>
  <si>
    <t>Третьяково нефтебаза  № 36</t>
  </si>
  <si>
    <t>Земляное полотно 650 м</t>
  </si>
  <si>
    <t>ст. Цвиллинга ХПП</t>
  </si>
  <si>
    <t>ст. Цвиллинга нефтебаза</t>
  </si>
  <si>
    <t>ст. Илецк -1 ХПП старый</t>
  </si>
  <si>
    <t>ст. Илецк -1 в/часть</t>
  </si>
  <si>
    <t>ст. Илецк -1 нефтебаза</t>
  </si>
  <si>
    <t>ст. Илецк  ХПП новый</t>
  </si>
  <si>
    <t>ст. Илецк -1 к-т Светлый</t>
  </si>
  <si>
    <t>рзд. 25 к-т Степной</t>
  </si>
  <si>
    <t>ст. Акбулак ХПП старый</t>
  </si>
  <si>
    <t>ст. Акбулак нефтебаза</t>
  </si>
  <si>
    <t>ст. Акбулак кирп. Завод</t>
  </si>
  <si>
    <t>ст. Сагарчин ХПП</t>
  </si>
  <si>
    <t>Всего по ЦЖС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</si>
</sst>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5;&#1083;&#1077;&#1085;&#1072;%20&#1051;&#1091;&#1082;&#1100;&#1103;&#1085;&#1086;&#1074;&#1072;\&#1052;&#1086;&#1080;%20&#1076;&#1086;&#1082;&#1091;&#1084;&#1077;&#1085;&#1090;&#1099;\&#1055;&#1086;&#1076;&#1098;&#1077;&#1079;&#1076;&#1085;&#1099;&#1077;%20&#1087;&#1091;&#1090;&#1080;%202005\&#1055;&#1054;&#1044;&#1066;&#1045;&#1047;&#1044;&#1053;&#1067;&#1045;%20%20&#1055;&#1059;&#1058;&#1048;\&#1042;%20%20&#1040;&#1056;&#1045;&#1052;%20%202011%20&#1075;&#1086;&#1076;\&#1055;&#1077;&#1088;&#1077;&#1095;&#1077;&#1085;&#1100;%20&#1087;&#1086;&#1076;.&#1087;&#1091;&#1090;&#1077;&#1081;%20&#1055;&#1063;,&#1052;&#1041;%20&#1086;&#1090;%20&#1090;&#1072;&#1088;&#1080;&#1092;&#1077;&#1088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Ч"/>
      <sheetName val="МБ"/>
      <sheetName val="свод"/>
    </sheetNames>
    <sheetDataSet>
      <sheetData sheetId="0"/>
      <sheetData sheetId="1">
        <row r="143">
          <cell r="G143">
            <v>36.107399999999998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H13" sqref="H13"/>
    </sheetView>
  </sheetViews>
  <sheetFormatPr defaultRowHeight="15.75"/>
  <cols>
    <col min="1" max="1" width="9.140625" style="2"/>
    <col min="2" max="2" width="21.85546875" style="2" customWidth="1"/>
    <col min="3" max="3" width="15.5703125" style="2" customWidth="1"/>
    <col min="4" max="4" width="22.28515625" style="2" customWidth="1"/>
    <col min="5" max="5" width="20" style="2" customWidth="1"/>
    <col min="6" max="16384" width="9.140625" style="2"/>
  </cols>
  <sheetData>
    <row r="1" spans="1:10">
      <c r="A1" s="1"/>
      <c r="B1" s="1"/>
      <c r="C1" s="1"/>
      <c r="D1" s="1"/>
    </row>
    <row r="2" spans="1:10">
      <c r="A2" s="3" t="s">
        <v>0</v>
      </c>
      <c r="B2" s="3"/>
      <c r="C2" s="3"/>
      <c r="D2" s="3"/>
      <c r="E2" s="3"/>
    </row>
    <row r="3" spans="1:10">
      <c r="A3" s="1"/>
      <c r="B3" s="1"/>
      <c r="C3" s="1"/>
      <c r="D3" s="1"/>
    </row>
    <row r="4" spans="1:10" s="7" customFormat="1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6"/>
      <c r="G4" s="6"/>
      <c r="I4" s="8"/>
      <c r="J4" s="8"/>
    </row>
    <row r="5" spans="1:10" s="7" customFormat="1">
      <c r="A5" s="4"/>
      <c r="B5" s="4"/>
      <c r="C5" s="4"/>
      <c r="D5" s="4"/>
      <c r="E5" s="5"/>
      <c r="F5" s="6"/>
      <c r="G5" s="6"/>
      <c r="I5" s="8"/>
      <c r="J5" s="8"/>
    </row>
    <row r="6" spans="1:10" s="7" customFormat="1">
      <c r="A6" s="9"/>
      <c r="B6" s="9"/>
      <c r="C6" s="9"/>
      <c r="D6" s="9"/>
      <c r="E6" s="5"/>
      <c r="F6" s="6"/>
      <c r="G6" s="6"/>
      <c r="I6" s="8"/>
      <c r="J6" s="8"/>
    </row>
    <row r="7" spans="1:10" s="7" customFormat="1">
      <c r="A7" s="10">
        <v>1</v>
      </c>
      <c r="B7" s="10">
        <f>A7+1</f>
        <v>2</v>
      </c>
      <c r="C7" s="10">
        <f>B7+1</f>
        <v>3</v>
      </c>
      <c r="D7" s="10">
        <v>4</v>
      </c>
      <c r="E7" s="11">
        <v>5</v>
      </c>
      <c r="F7" s="6"/>
      <c r="G7" s="6"/>
      <c r="I7" s="8"/>
      <c r="J7" s="8"/>
    </row>
    <row r="8" spans="1:10" s="7" customFormat="1" ht="47.25">
      <c r="A8" s="12">
        <v>1</v>
      </c>
      <c r="B8" s="13" t="s">
        <v>6</v>
      </c>
      <c r="C8" s="12">
        <v>0.39200000000000002</v>
      </c>
      <c r="D8" s="12" t="s">
        <v>7</v>
      </c>
      <c r="E8" s="14"/>
      <c r="F8" s="6"/>
      <c r="G8" s="6"/>
      <c r="I8" s="8"/>
      <c r="J8" s="8"/>
    </row>
    <row r="9" spans="1:10" s="7" customFormat="1" ht="31.5">
      <c r="A9" s="15">
        <v>2</v>
      </c>
      <c r="B9" s="16" t="s">
        <v>8</v>
      </c>
      <c r="C9" s="15">
        <v>0.47499999999999998</v>
      </c>
      <c r="D9" s="15" t="s">
        <v>9</v>
      </c>
      <c r="E9" s="14"/>
      <c r="F9" s="6"/>
      <c r="G9" s="6"/>
      <c r="I9" s="8"/>
      <c r="J9" s="8"/>
    </row>
    <row r="10" spans="1:10" s="7" customFormat="1" ht="47.25">
      <c r="A10" s="15">
        <v>3</v>
      </c>
      <c r="B10" s="16" t="s">
        <v>10</v>
      </c>
      <c r="C10" s="15">
        <v>0.82499999999999996</v>
      </c>
      <c r="D10" s="15" t="s">
        <v>11</v>
      </c>
      <c r="E10" s="14"/>
      <c r="F10" s="6"/>
      <c r="G10" s="6"/>
      <c r="I10" s="8"/>
      <c r="J10" s="8"/>
    </row>
    <row r="11" spans="1:10" s="7" customFormat="1">
      <c r="A11" s="10"/>
      <c r="B11" s="17" t="s">
        <v>12</v>
      </c>
      <c r="C11" s="18">
        <f>SUM(C8:C10)</f>
        <v>1.6919999999999999</v>
      </c>
      <c r="D11" s="10"/>
      <c r="E11" s="14"/>
      <c r="F11" s="6"/>
      <c r="G11" s="6"/>
      <c r="I11" s="8"/>
      <c r="J11" s="8"/>
    </row>
    <row r="12" spans="1:10" s="7" customFormat="1">
      <c r="A12" s="9">
        <v>4</v>
      </c>
      <c r="B12" s="19" t="s">
        <v>13</v>
      </c>
      <c r="C12" s="20">
        <v>4.0650000000000004</v>
      </c>
      <c r="D12" s="21" t="s">
        <v>14</v>
      </c>
      <c r="E12" s="14"/>
    </row>
    <row r="13" spans="1:10" s="7" customFormat="1">
      <c r="A13" s="9"/>
      <c r="B13" s="19"/>
      <c r="C13" s="20"/>
      <c r="D13" s="21"/>
      <c r="E13" s="14"/>
    </row>
    <row r="14" spans="1:10" s="7" customFormat="1">
      <c r="A14" s="9"/>
      <c r="B14" s="19"/>
      <c r="C14" s="20"/>
      <c r="D14" s="21"/>
      <c r="E14" s="14"/>
    </row>
    <row r="15" spans="1:10" s="7" customFormat="1" ht="31.5">
      <c r="A15" s="11"/>
      <c r="B15" s="17" t="s">
        <v>15</v>
      </c>
      <c r="C15" s="18">
        <f>C12</f>
        <v>4.0650000000000004</v>
      </c>
      <c r="D15" s="11"/>
      <c r="E15" s="22"/>
    </row>
    <row r="16" spans="1:10" s="7" customFormat="1">
      <c r="A16" s="9">
        <v>5</v>
      </c>
      <c r="B16" s="19" t="s">
        <v>16</v>
      </c>
      <c r="C16" s="9">
        <v>0.31</v>
      </c>
      <c r="D16" s="9" t="s">
        <v>17</v>
      </c>
      <c r="E16" s="14"/>
      <c r="F16" s="6"/>
      <c r="G16" s="6"/>
      <c r="I16" s="8"/>
      <c r="J16" s="8"/>
    </row>
    <row r="17" spans="1:10" s="7" customFormat="1">
      <c r="A17" s="9"/>
      <c r="B17" s="19"/>
      <c r="C17" s="9"/>
      <c r="D17" s="9"/>
      <c r="E17" s="14"/>
      <c r="F17" s="6"/>
      <c r="G17" s="6"/>
      <c r="I17" s="8"/>
      <c r="J17" s="8"/>
    </row>
    <row r="18" spans="1:10" s="7" customFormat="1" ht="47.25">
      <c r="A18" s="15">
        <v>6</v>
      </c>
      <c r="B18" s="23" t="s">
        <v>18</v>
      </c>
      <c r="C18" s="15">
        <v>0.32900000000000001</v>
      </c>
      <c r="D18" s="15" t="s">
        <v>19</v>
      </c>
      <c r="E18" s="14"/>
      <c r="F18" s="6"/>
      <c r="G18" s="6"/>
      <c r="I18" s="8"/>
      <c r="J18" s="8"/>
    </row>
    <row r="19" spans="1:10" s="7" customFormat="1" ht="31.5">
      <c r="A19" s="10"/>
      <c r="B19" s="17" t="s">
        <v>20</v>
      </c>
      <c r="C19" s="10">
        <f>C16+C18</f>
        <v>0.63900000000000001</v>
      </c>
      <c r="D19" s="10"/>
      <c r="E19" s="14"/>
      <c r="F19" s="6"/>
      <c r="G19" s="6"/>
      <c r="I19" s="8"/>
      <c r="J19" s="8"/>
    </row>
    <row r="20" spans="1:10" s="7" customFormat="1" ht="31.5">
      <c r="A20" s="15">
        <v>8</v>
      </c>
      <c r="B20" s="23" t="s">
        <v>21</v>
      </c>
      <c r="C20" s="24">
        <v>0.6</v>
      </c>
      <c r="D20" s="15" t="s">
        <v>22</v>
      </c>
      <c r="E20" s="14"/>
      <c r="F20" s="6"/>
      <c r="G20" s="6"/>
      <c r="I20" s="8"/>
      <c r="J20" s="8"/>
    </row>
    <row r="21" spans="1:10" s="7" customFormat="1" ht="47.25">
      <c r="A21" s="15"/>
      <c r="B21" s="17" t="s">
        <v>23</v>
      </c>
      <c r="C21" s="25">
        <f>C20</f>
        <v>0.6</v>
      </c>
      <c r="D21" s="15"/>
      <c r="E21" s="14"/>
      <c r="F21" s="6"/>
      <c r="G21" s="6"/>
      <c r="I21" s="8"/>
      <c r="J21" s="8"/>
    </row>
    <row r="22" spans="1:10" s="7" customFormat="1" ht="47.25">
      <c r="A22" s="15">
        <v>9</v>
      </c>
      <c r="B22" s="23" t="s">
        <v>24</v>
      </c>
      <c r="C22" s="24">
        <v>0.5</v>
      </c>
      <c r="D22" s="15" t="s">
        <v>25</v>
      </c>
      <c r="E22" s="14"/>
      <c r="F22" s="6"/>
      <c r="G22" s="6"/>
      <c r="I22" s="8"/>
      <c r="J22" s="8"/>
    </row>
    <row r="23" spans="1:10" s="7" customFormat="1" ht="47.25">
      <c r="A23" s="15"/>
      <c r="B23" s="17" t="s">
        <v>26</v>
      </c>
      <c r="C23" s="25">
        <f>C22</f>
        <v>0.5</v>
      </c>
      <c r="D23" s="15"/>
      <c r="E23" s="14"/>
      <c r="F23" s="6"/>
      <c r="G23" s="6"/>
      <c r="I23" s="8"/>
      <c r="J23" s="8"/>
    </row>
    <row r="24" spans="1:10" ht="31.5">
      <c r="A24" s="15">
        <v>10</v>
      </c>
      <c r="B24" s="23" t="s">
        <v>27</v>
      </c>
      <c r="C24" s="26">
        <v>0.28399999999999997</v>
      </c>
      <c r="D24" s="15" t="s">
        <v>28</v>
      </c>
      <c r="E24" s="27"/>
    </row>
    <row r="25" spans="1:10" ht="31.5">
      <c r="A25" s="15">
        <v>11</v>
      </c>
      <c r="B25" s="23" t="s">
        <v>29</v>
      </c>
      <c r="C25" s="26">
        <v>0.123</v>
      </c>
      <c r="D25" s="15" t="s">
        <v>28</v>
      </c>
      <c r="E25" s="27"/>
    </row>
    <row r="26" spans="1:10" ht="31.5">
      <c r="A26" s="15">
        <v>12</v>
      </c>
      <c r="B26" s="23" t="s">
        <v>30</v>
      </c>
      <c r="C26" s="26">
        <v>0.16700000000000001</v>
      </c>
      <c r="D26" s="15" t="s">
        <v>28</v>
      </c>
      <c r="E26" s="27"/>
    </row>
    <row r="27" spans="1:10" ht="31.5">
      <c r="A27" s="15">
        <v>13</v>
      </c>
      <c r="B27" s="23" t="s">
        <v>31</v>
      </c>
      <c r="C27" s="26">
        <v>0.42599999999999999</v>
      </c>
      <c r="D27" s="15" t="s">
        <v>28</v>
      </c>
      <c r="E27" s="27"/>
    </row>
    <row r="28" spans="1:10" ht="47.25">
      <c r="A28" s="15"/>
      <c r="B28" s="17" t="s">
        <v>32</v>
      </c>
      <c r="C28" s="28">
        <f>SUM(C24:C27)</f>
        <v>1</v>
      </c>
      <c r="D28" s="15"/>
      <c r="E28" s="27"/>
    </row>
    <row r="29" spans="1:10" ht="47.25">
      <c r="A29" s="15">
        <v>14</v>
      </c>
      <c r="B29" s="23" t="s">
        <v>33</v>
      </c>
      <c r="C29" s="24">
        <v>0.3</v>
      </c>
      <c r="D29" s="15" t="s">
        <v>34</v>
      </c>
      <c r="E29" s="27"/>
    </row>
    <row r="30" spans="1:10" ht="31.5">
      <c r="A30" s="15"/>
      <c r="B30" s="17" t="s">
        <v>35</v>
      </c>
      <c r="C30" s="28">
        <f>C29</f>
        <v>0.3</v>
      </c>
      <c r="D30" s="15"/>
      <c r="E30" s="27"/>
    </row>
    <row r="31" spans="1:10" ht="47.25">
      <c r="A31" s="15">
        <v>15</v>
      </c>
      <c r="B31" s="23" t="s">
        <v>36</v>
      </c>
      <c r="C31" s="24">
        <v>6.4</v>
      </c>
      <c r="D31" s="15" t="s">
        <v>37</v>
      </c>
      <c r="E31" s="27"/>
    </row>
    <row r="32" spans="1:10" ht="47.25">
      <c r="A32" s="15"/>
      <c r="B32" s="17" t="s">
        <v>38</v>
      </c>
      <c r="C32" s="25">
        <f>C31</f>
        <v>6.4</v>
      </c>
      <c r="D32" s="15"/>
      <c r="E32" s="27"/>
    </row>
    <row r="33" spans="1:5" ht="157.5">
      <c r="A33" s="15">
        <v>7</v>
      </c>
      <c r="B33" s="23" t="s">
        <v>39</v>
      </c>
      <c r="C33" s="29">
        <v>7.7990000000000004</v>
      </c>
      <c r="D33" s="15" t="s">
        <v>40</v>
      </c>
      <c r="E33" s="15" t="s">
        <v>41</v>
      </c>
    </row>
    <row r="34" spans="1:5" ht="47.25">
      <c r="A34" s="15"/>
      <c r="B34" s="17" t="s">
        <v>42</v>
      </c>
      <c r="C34" s="30">
        <f>C33</f>
        <v>7.7990000000000004</v>
      </c>
      <c r="D34" s="15"/>
      <c r="E34" s="27"/>
    </row>
    <row r="35" spans="1:5" ht="31.5">
      <c r="A35" s="10"/>
      <c r="B35" s="17" t="s">
        <v>43</v>
      </c>
      <c r="C35" s="31">
        <f>C11+C15+C19+C34</f>
        <v>14.195</v>
      </c>
      <c r="D35" s="32"/>
      <c r="E35" s="27"/>
    </row>
    <row r="36" spans="1:5">
      <c r="A36" s="33"/>
      <c r="B36" s="33"/>
      <c r="C36" s="33"/>
      <c r="D36" s="33"/>
    </row>
    <row r="37" spans="1:5">
      <c r="A37" s="33"/>
      <c r="B37" s="34"/>
      <c r="C37" s="35"/>
      <c r="D37" s="35"/>
    </row>
    <row r="38" spans="1:5">
      <c r="A38" s="33"/>
      <c r="B38" s="33"/>
      <c r="C38" s="33"/>
      <c r="D38" s="33"/>
    </row>
    <row r="39" spans="1:5">
      <c r="B39" s="36"/>
    </row>
    <row r="40" spans="1:5">
      <c r="B40" s="37"/>
    </row>
  </sheetData>
  <mergeCells count="17">
    <mergeCell ref="B37:D37"/>
    <mergeCell ref="A12:A14"/>
    <mergeCell ref="B12:B14"/>
    <mergeCell ref="C12:C14"/>
    <mergeCell ref="D12:D14"/>
    <mergeCell ref="A16:A17"/>
    <mergeCell ref="B16:B17"/>
    <mergeCell ref="C16:C17"/>
    <mergeCell ref="D16:D17"/>
    <mergeCell ref="A1:D1"/>
    <mergeCell ref="A2:E2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topLeftCell="A70" zoomScale="75" zoomScaleNormal="75" workbookViewId="0">
      <selection activeCell="D82" sqref="D82"/>
    </sheetView>
  </sheetViews>
  <sheetFormatPr defaultColWidth="22.28515625" defaultRowHeight="15"/>
  <cols>
    <col min="1" max="16384" width="22.28515625" style="39"/>
  </cols>
  <sheetData>
    <row r="2" spans="1:6">
      <c r="A2" s="38" t="s">
        <v>44</v>
      </c>
      <c r="B2" s="38"/>
      <c r="C2" s="38"/>
      <c r="D2" s="38"/>
      <c r="E2" s="38"/>
      <c r="F2" s="38"/>
    </row>
    <row r="3" spans="1:6">
      <c r="A3" s="38" t="s">
        <v>45</v>
      </c>
      <c r="B3" s="38"/>
      <c r="C3" s="38"/>
      <c r="D3" s="38"/>
      <c r="E3" s="38"/>
      <c r="F3" s="38"/>
    </row>
    <row r="4" spans="1:6">
      <c r="B4" s="38"/>
      <c r="C4" s="38"/>
      <c r="D4" s="38"/>
      <c r="E4" s="40"/>
    </row>
    <row r="5" spans="1:6" s="43" customFormat="1" ht="14.25">
      <c r="A5" s="41" t="s">
        <v>1</v>
      </c>
      <c r="B5" s="41" t="s">
        <v>46</v>
      </c>
      <c r="C5" s="41" t="s">
        <v>47</v>
      </c>
      <c r="D5" s="42" t="s">
        <v>48</v>
      </c>
      <c r="E5" s="41" t="s">
        <v>49</v>
      </c>
      <c r="F5" s="41" t="s">
        <v>50</v>
      </c>
    </row>
    <row r="6" spans="1:6" s="46" customFormat="1" ht="14.25">
      <c r="A6" s="44"/>
      <c r="B6" s="45"/>
      <c r="C6" s="45"/>
      <c r="D6" s="42"/>
      <c r="E6" s="45"/>
      <c r="F6" s="45"/>
    </row>
    <row r="7" spans="1:6" s="46" customFormat="1" ht="14.25">
      <c r="A7" s="47"/>
      <c r="B7" s="48"/>
      <c r="C7" s="48"/>
      <c r="D7" s="42"/>
      <c r="E7" s="48"/>
      <c r="F7" s="48"/>
    </row>
    <row r="8" spans="1:6" s="52" customFormat="1">
      <c r="A8" s="49">
        <v>1</v>
      </c>
      <c r="B8" s="49">
        <v>2</v>
      </c>
      <c r="C8" s="50">
        <v>3</v>
      </c>
      <c r="D8" s="51">
        <v>4</v>
      </c>
      <c r="E8" s="50">
        <v>5</v>
      </c>
      <c r="F8" s="49">
        <v>6</v>
      </c>
    </row>
    <row r="9" spans="1:6" s="52" customFormat="1">
      <c r="A9" s="49"/>
      <c r="B9" s="49"/>
      <c r="C9" s="50"/>
      <c r="D9" s="53"/>
      <c r="E9" s="53"/>
      <c r="F9" s="49"/>
    </row>
    <row r="10" spans="1:6" s="52" customFormat="1" ht="120">
      <c r="A10" s="49">
        <v>1</v>
      </c>
      <c r="B10" s="54" t="s">
        <v>51</v>
      </c>
      <c r="C10" s="55" t="s">
        <v>10</v>
      </c>
      <c r="D10" s="53" t="s">
        <v>52</v>
      </c>
      <c r="E10" s="50" t="s">
        <v>53</v>
      </c>
      <c r="F10" s="49">
        <v>2.9</v>
      </c>
    </row>
    <row r="11" spans="1:6" s="52" customFormat="1" ht="57">
      <c r="A11" s="49"/>
      <c r="B11" s="56" t="s">
        <v>54</v>
      </c>
      <c r="C11" s="57"/>
      <c r="D11" s="57"/>
      <c r="E11" s="57"/>
      <c r="F11" s="58">
        <f>F10</f>
        <v>2.9</v>
      </c>
    </row>
    <row r="12" spans="1:6" s="52" customFormat="1" ht="135">
      <c r="A12" s="59">
        <v>2</v>
      </c>
      <c r="B12" s="41" t="s">
        <v>55</v>
      </c>
      <c r="C12" s="60" t="s">
        <v>56</v>
      </c>
      <c r="D12" s="53" t="s">
        <v>57</v>
      </c>
      <c r="E12" s="50" t="s">
        <v>58</v>
      </c>
      <c r="F12" s="61">
        <v>15</v>
      </c>
    </row>
    <row r="13" spans="1:6" s="52" customFormat="1" ht="150">
      <c r="A13" s="62"/>
      <c r="B13" s="48"/>
      <c r="C13" s="47"/>
      <c r="D13" s="53" t="s">
        <v>59</v>
      </c>
      <c r="E13" s="50" t="s">
        <v>60</v>
      </c>
      <c r="F13" s="63"/>
    </row>
    <row r="14" spans="1:6" s="52" customFormat="1" ht="57">
      <c r="A14" s="49"/>
      <c r="B14" s="56" t="s">
        <v>54</v>
      </c>
      <c r="C14" s="57"/>
      <c r="D14" s="57"/>
      <c r="E14" s="57"/>
      <c r="F14" s="64">
        <f>F12</f>
        <v>15</v>
      </c>
    </row>
    <row r="15" spans="1:6" s="52" customFormat="1" ht="60">
      <c r="A15" s="59">
        <v>3</v>
      </c>
      <c r="B15" s="41" t="s">
        <v>61</v>
      </c>
      <c r="C15" s="60" t="s">
        <v>62</v>
      </c>
      <c r="D15" s="53" t="s">
        <v>63</v>
      </c>
      <c r="E15" s="50" t="s">
        <v>64</v>
      </c>
      <c r="F15" s="59">
        <v>0.17499999999999999</v>
      </c>
    </row>
    <row r="16" spans="1:6" s="52" customFormat="1" ht="75">
      <c r="A16" s="62"/>
      <c r="B16" s="45"/>
      <c r="C16" s="47"/>
      <c r="D16" s="53" t="s">
        <v>65</v>
      </c>
      <c r="E16" s="50" t="s">
        <v>66</v>
      </c>
      <c r="F16" s="62"/>
    </row>
    <row r="17" spans="1:6" s="52" customFormat="1" ht="60">
      <c r="A17" s="59">
        <v>4</v>
      </c>
      <c r="B17" s="45"/>
      <c r="C17" s="60" t="s">
        <v>67</v>
      </c>
      <c r="D17" s="53" t="s">
        <v>63</v>
      </c>
      <c r="E17" s="50" t="s">
        <v>68</v>
      </c>
      <c r="F17" s="59">
        <v>0.43</v>
      </c>
    </row>
    <row r="18" spans="1:6" s="52" customFormat="1" ht="75">
      <c r="A18" s="62"/>
      <c r="B18" s="45"/>
      <c r="C18" s="47"/>
      <c r="D18" s="53" t="s">
        <v>65</v>
      </c>
      <c r="E18" s="50" t="s">
        <v>66</v>
      </c>
      <c r="F18" s="62"/>
    </row>
    <row r="19" spans="1:6" s="52" customFormat="1" ht="60">
      <c r="A19" s="59">
        <v>5</v>
      </c>
      <c r="B19" s="45"/>
      <c r="C19" s="60" t="s">
        <v>69</v>
      </c>
      <c r="D19" s="53" t="s">
        <v>63</v>
      </c>
      <c r="E19" s="50" t="s">
        <v>70</v>
      </c>
      <c r="F19" s="59">
        <v>0.3</v>
      </c>
    </row>
    <row r="20" spans="1:6" s="52" customFormat="1" ht="75">
      <c r="A20" s="62"/>
      <c r="B20" s="45"/>
      <c r="C20" s="47"/>
      <c r="D20" s="53" t="s">
        <v>65</v>
      </c>
      <c r="E20" s="50" t="s">
        <v>66</v>
      </c>
      <c r="F20" s="62"/>
    </row>
    <row r="21" spans="1:6" s="52" customFormat="1" ht="60">
      <c r="A21" s="59">
        <v>6</v>
      </c>
      <c r="B21" s="45"/>
      <c r="C21" s="60" t="s">
        <v>71</v>
      </c>
      <c r="D21" s="53" t="s">
        <v>63</v>
      </c>
      <c r="E21" s="50" t="s">
        <v>68</v>
      </c>
      <c r="F21" s="59">
        <v>0.65700000000000003</v>
      </c>
    </row>
    <row r="22" spans="1:6" s="52" customFormat="1" ht="105">
      <c r="A22" s="65"/>
      <c r="B22" s="45"/>
      <c r="C22" s="44"/>
      <c r="D22" s="53" t="s">
        <v>72</v>
      </c>
      <c r="E22" s="50" t="s">
        <v>73</v>
      </c>
      <c r="F22" s="65"/>
    </row>
    <row r="23" spans="1:6" s="52" customFormat="1" ht="75">
      <c r="A23" s="62"/>
      <c r="B23" s="48"/>
      <c r="C23" s="47"/>
      <c r="D23" s="53" t="s">
        <v>65</v>
      </c>
      <c r="E23" s="50" t="s">
        <v>66</v>
      </c>
      <c r="F23" s="62"/>
    </row>
    <row r="24" spans="1:6" s="52" customFormat="1" ht="57">
      <c r="A24" s="49"/>
      <c r="B24" s="56" t="s">
        <v>54</v>
      </c>
      <c r="C24" s="57"/>
      <c r="D24" s="57"/>
      <c r="E24" s="57"/>
      <c r="F24" s="58">
        <f>SUM(F15:F23)</f>
        <v>1.5620000000000001</v>
      </c>
    </row>
    <row r="25" spans="1:6" s="52" customFormat="1" ht="57">
      <c r="A25" s="49">
        <v>7</v>
      </c>
      <c r="B25" s="66" t="s">
        <v>74</v>
      </c>
      <c r="C25" s="50" t="s">
        <v>75</v>
      </c>
      <c r="D25" s="53" t="s">
        <v>76</v>
      </c>
      <c r="E25" s="50" t="s">
        <v>77</v>
      </c>
      <c r="F25" s="49">
        <v>7.7990000000000004</v>
      </c>
    </row>
    <row r="26" spans="1:6" s="52" customFormat="1" ht="57">
      <c r="A26" s="49"/>
      <c r="B26" s="56" t="s">
        <v>54</v>
      </c>
      <c r="C26" s="57"/>
      <c r="D26" s="57"/>
      <c r="E26" s="57"/>
      <c r="F26" s="58">
        <f>F25</f>
        <v>7.7990000000000004</v>
      </c>
    </row>
    <row r="27" spans="1:6" s="52" customFormat="1" ht="60">
      <c r="A27" s="49">
        <v>8</v>
      </c>
      <c r="B27" s="66" t="s">
        <v>78</v>
      </c>
      <c r="C27" s="57" t="s">
        <v>79</v>
      </c>
      <c r="D27" s="57" t="s">
        <v>80</v>
      </c>
      <c r="E27" s="50" t="s">
        <v>81</v>
      </c>
      <c r="F27" s="49">
        <v>4.0650000000000004</v>
      </c>
    </row>
    <row r="28" spans="1:6" s="52" customFormat="1" ht="57">
      <c r="A28" s="49"/>
      <c r="B28" s="56" t="s">
        <v>54</v>
      </c>
      <c r="C28" s="57"/>
      <c r="D28" s="57"/>
      <c r="E28" s="57"/>
      <c r="F28" s="58">
        <f>F27</f>
        <v>4.0650000000000004</v>
      </c>
    </row>
    <row r="29" spans="1:6" s="52" customFormat="1" ht="105">
      <c r="A29" s="49">
        <v>9</v>
      </c>
      <c r="B29" s="42" t="s">
        <v>82</v>
      </c>
      <c r="C29" s="50" t="s">
        <v>83</v>
      </c>
      <c r="D29" s="50">
        <v>221481</v>
      </c>
      <c r="E29" s="50" t="s">
        <v>84</v>
      </c>
      <c r="F29" s="67">
        <v>0.32900000000000001</v>
      </c>
    </row>
    <row r="30" spans="1:6" s="52" customFormat="1" ht="105">
      <c r="A30" s="49">
        <v>10</v>
      </c>
      <c r="B30" s="42"/>
      <c r="C30" s="50" t="s">
        <v>85</v>
      </c>
      <c r="D30" s="50">
        <v>221482</v>
      </c>
      <c r="E30" s="50" t="s">
        <v>86</v>
      </c>
      <c r="F30" s="67">
        <v>0.31</v>
      </c>
    </row>
    <row r="31" spans="1:6" s="52" customFormat="1" ht="120">
      <c r="A31" s="49">
        <v>11</v>
      </c>
      <c r="B31" s="42"/>
      <c r="C31" s="50" t="s">
        <v>87</v>
      </c>
      <c r="D31" s="50">
        <v>221502</v>
      </c>
      <c r="E31" s="50" t="s">
        <v>88</v>
      </c>
      <c r="F31" s="67">
        <v>0.80100000000000005</v>
      </c>
    </row>
    <row r="32" spans="1:6" s="52" customFormat="1" ht="105">
      <c r="A32" s="49">
        <v>12</v>
      </c>
      <c r="B32" s="42"/>
      <c r="C32" s="50" t="s">
        <v>89</v>
      </c>
      <c r="D32" s="50">
        <v>221503</v>
      </c>
      <c r="E32" s="50" t="s">
        <v>90</v>
      </c>
      <c r="F32" s="67">
        <v>0.35399999999999998</v>
      </c>
    </row>
    <row r="33" spans="1:6" s="52" customFormat="1" ht="75">
      <c r="A33" s="49">
        <v>13</v>
      </c>
      <c r="B33" s="42"/>
      <c r="C33" s="50" t="s">
        <v>91</v>
      </c>
      <c r="D33" s="50">
        <v>221504</v>
      </c>
      <c r="E33" s="50" t="s">
        <v>92</v>
      </c>
      <c r="F33" s="67">
        <v>0.28000000000000003</v>
      </c>
    </row>
    <row r="34" spans="1:6" s="52" customFormat="1" ht="57">
      <c r="A34" s="49"/>
      <c r="B34" s="56" t="s">
        <v>54</v>
      </c>
      <c r="C34" s="57"/>
      <c r="D34" s="57"/>
      <c r="E34" s="57"/>
      <c r="F34" s="68">
        <f>SUM(F29:F33)</f>
        <v>2.0739999999999998</v>
      </c>
    </row>
    <row r="35" spans="1:6" s="52" customFormat="1" ht="60">
      <c r="A35" s="49">
        <v>14</v>
      </c>
      <c r="B35" s="41" t="s">
        <v>93</v>
      </c>
      <c r="C35" s="50" t="s">
        <v>94</v>
      </c>
      <c r="D35" s="57">
        <v>24625</v>
      </c>
      <c r="E35" s="50" t="s">
        <v>95</v>
      </c>
      <c r="F35" s="67">
        <v>0.15</v>
      </c>
    </row>
    <row r="36" spans="1:6" s="52" customFormat="1" ht="90">
      <c r="A36" s="49">
        <v>15</v>
      </c>
      <c r="B36" s="45"/>
      <c r="C36" s="50" t="s">
        <v>96</v>
      </c>
      <c r="D36" s="50">
        <v>24602</v>
      </c>
      <c r="E36" s="50" t="s">
        <v>97</v>
      </c>
      <c r="F36" s="67">
        <v>1.2649999999999999</v>
      </c>
    </row>
    <row r="37" spans="1:6" s="52" customFormat="1" ht="45">
      <c r="A37" s="49">
        <v>16</v>
      </c>
      <c r="B37" s="45"/>
      <c r="C37" s="50" t="s">
        <v>98</v>
      </c>
      <c r="D37" s="50">
        <v>2221</v>
      </c>
      <c r="E37" s="50" t="s">
        <v>95</v>
      </c>
      <c r="F37" s="67">
        <v>0.47199999999999998</v>
      </c>
    </row>
    <row r="38" spans="1:6" s="52" customFormat="1" ht="60">
      <c r="A38" s="49">
        <v>17</v>
      </c>
      <c r="B38" s="45"/>
      <c r="C38" s="50" t="s">
        <v>99</v>
      </c>
      <c r="D38" s="50">
        <v>2221</v>
      </c>
      <c r="E38" s="50" t="s">
        <v>95</v>
      </c>
      <c r="F38" s="67">
        <v>0.82699999999999996</v>
      </c>
    </row>
    <row r="39" spans="1:6" s="52" customFormat="1" ht="60">
      <c r="A39" s="49">
        <v>18</v>
      </c>
      <c r="B39" s="45"/>
      <c r="C39" s="50" t="s">
        <v>100</v>
      </c>
      <c r="D39" s="50">
        <v>2221</v>
      </c>
      <c r="E39" s="50" t="s">
        <v>95</v>
      </c>
      <c r="F39" s="67">
        <v>0.30599999999999999</v>
      </c>
    </row>
    <row r="40" spans="1:6" s="52" customFormat="1" ht="75">
      <c r="A40" s="49">
        <v>19</v>
      </c>
      <c r="B40" s="45"/>
      <c r="C40" s="50" t="s">
        <v>101</v>
      </c>
      <c r="D40" s="50">
        <v>2227</v>
      </c>
      <c r="E40" s="50" t="s">
        <v>95</v>
      </c>
      <c r="F40" s="67">
        <v>0.3</v>
      </c>
    </row>
    <row r="41" spans="1:6" s="52" customFormat="1" ht="60">
      <c r="A41" s="49">
        <v>20</v>
      </c>
      <c r="B41" s="45"/>
      <c r="C41" s="50" t="s">
        <v>102</v>
      </c>
      <c r="D41" s="50">
        <v>2238</v>
      </c>
      <c r="E41" s="50" t="s">
        <v>95</v>
      </c>
      <c r="F41" s="67">
        <v>0.48599999999999999</v>
      </c>
    </row>
    <row r="42" spans="1:6" s="52" customFormat="1" ht="60">
      <c r="A42" s="49">
        <v>21</v>
      </c>
      <c r="B42" s="45"/>
      <c r="C42" s="50" t="s">
        <v>103</v>
      </c>
      <c r="D42" s="50">
        <v>2238</v>
      </c>
      <c r="E42" s="50" t="s">
        <v>95</v>
      </c>
      <c r="F42" s="67">
        <v>0.32100000000000001</v>
      </c>
    </row>
    <row r="43" spans="1:6" s="52" customFormat="1" ht="60">
      <c r="A43" s="49">
        <v>22</v>
      </c>
      <c r="B43" s="45"/>
      <c r="C43" s="50" t="s">
        <v>104</v>
      </c>
      <c r="D43" s="50">
        <v>2238</v>
      </c>
      <c r="E43" s="50" t="s">
        <v>95</v>
      </c>
      <c r="F43" s="67">
        <v>0.32900000000000001</v>
      </c>
    </row>
    <row r="44" spans="1:6" s="52" customFormat="1" ht="60">
      <c r="A44" s="49">
        <v>23</v>
      </c>
      <c r="B44" s="45"/>
      <c r="C44" s="50" t="s">
        <v>105</v>
      </c>
      <c r="D44" s="50">
        <v>2238</v>
      </c>
      <c r="E44" s="50" t="s">
        <v>95</v>
      </c>
      <c r="F44" s="67">
        <v>0.65600000000000003</v>
      </c>
    </row>
    <row r="45" spans="1:6" s="52" customFormat="1" ht="60">
      <c r="A45" s="49">
        <v>24</v>
      </c>
      <c r="B45" s="45"/>
      <c r="C45" s="50" t="s">
        <v>106</v>
      </c>
      <c r="D45" s="50">
        <v>2238</v>
      </c>
      <c r="E45" s="50" t="s">
        <v>95</v>
      </c>
      <c r="F45" s="67">
        <v>0.80500000000000005</v>
      </c>
    </row>
    <row r="46" spans="1:6" s="52" customFormat="1" ht="60">
      <c r="A46" s="49">
        <v>25</v>
      </c>
      <c r="B46" s="45"/>
      <c r="C46" s="50" t="s">
        <v>107</v>
      </c>
      <c r="D46" s="50">
        <v>2238</v>
      </c>
      <c r="E46" s="50" t="s">
        <v>95</v>
      </c>
      <c r="F46" s="67">
        <v>0.872</v>
      </c>
    </row>
    <row r="47" spans="1:6" s="52" customFormat="1" ht="75">
      <c r="A47" s="49">
        <v>26</v>
      </c>
      <c r="B47" s="45"/>
      <c r="C47" s="50" t="s">
        <v>108</v>
      </c>
      <c r="D47" s="50">
        <v>2239</v>
      </c>
      <c r="E47" s="50" t="s">
        <v>95</v>
      </c>
      <c r="F47" s="67">
        <v>0.62</v>
      </c>
    </row>
    <row r="48" spans="1:6" s="52" customFormat="1" ht="60">
      <c r="A48" s="49">
        <v>27</v>
      </c>
      <c r="B48" s="45"/>
      <c r="C48" s="50" t="s">
        <v>109</v>
      </c>
      <c r="D48" s="50">
        <v>2215</v>
      </c>
      <c r="E48" s="50" t="s">
        <v>110</v>
      </c>
      <c r="F48" s="67">
        <v>0.89800000000000002</v>
      </c>
    </row>
    <row r="49" spans="1:6" s="52" customFormat="1" ht="60">
      <c r="A49" s="49">
        <v>28</v>
      </c>
      <c r="B49" s="45"/>
      <c r="C49" s="50" t="s">
        <v>111</v>
      </c>
      <c r="D49" s="50">
        <v>2215</v>
      </c>
      <c r="E49" s="50" t="s">
        <v>112</v>
      </c>
      <c r="F49" s="67">
        <v>0.22600000000000001</v>
      </c>
    </row>
    <row r="50" spans="1:6" s="52" customFormat="1" ht="60">
      <c r="A50" s="49">
        <v>29</v>
      </c>
      <c r="B50" s="45"/>
      <c r="C50" s="50" t="s">
        <v>113</v>
      </c>
      <c r="D50" s="50">
        <v>2215</v>
      </c>
      <c r="E50" s="50" t="s">
        <v>114</v>
      </c>
      <c r="F50" s="67">
        <v>0.32</v>
      </c>
    </row>
    <row r="51" spans="1:6" s="52" customFormat="1" ht="60">
      <c r="A51" s="49">
        <v>30</v>
      </c>
      <c r="B51" s="45"/>
      <c r="C51" s="50" t="s">
        <v>115</v>
      </c>
      <c r="D51" s="50">
        <v>2215</v>
      </c>
      <c r="E51" s="50" t="s">
        <v>116</v>
      </c>
      <c r="F51" s="67">
        <v>0.10100000000000001</v>
      </c>
    </row>
    <row r="52" spans="1:6" s="52" customFormat="1" ht="75">
      <c r="A52" s="49">
        <v>31</v>
      </c>
      <c r="B52" s="45"/>
      <c r="C52" s="50" t="s">
        <v>117</v>
      </c>
      <c r="D52" s="50">
        <v>2218</v>
      </c>
      <c r="E52" s="50" t="s">
        <v>118</v>
      </c>
      <c r="F52" s="67">
        <v>0.63</v>
      </c>
    </row>
    <row r="53" spans="1:6" s="52" customFormat="1" ht="60">
      <c r="A53" s="49">
        <v>32</v>
      </c>
      <c r="B53" s="45"/>
      <c r="C53" s="50" t="s">
        <v>119</v>
      </c>
      <c r="D53" s="50">
        <v>2218</v>
      </c>
      <c r="E53" s="50" t="s">
        <v>120</v>
      </c>
      <c r="F53" s="67">
        <v>0.92</v>
      </c>
    </row>
    <row r="54" spans="1:6" s="52" customFormat="1" ht="60">
      <c r="A54" s="49">
        <v>33</v>
      </c>
      <c r="B54" s="45"/>
      <c r="C54" s="50" t="s">
        <v>121</v>
      </c>
      <c r="D54" s="50">
        <v>2218</v>
      </c>
      <c r="E54" s="50" t="s">
        <v>122</v>
      </c>
      <c r="F54" s="67">
        <v>0.438</v>
      </c>
    </row>
    <row r="55" spans="1:6" s="52" customFormat="1" ht="60">
      <c r="A55" s="49">
        <v>34</v>
      </c>
      <c r="B55" s="45"/>
      <c r="C55" s="50" t="s">
        <v>123</v>
      </c>
      <c r="D55" s="50">
        <v>2218</v>
      </c>
      <c r="E55" s="50" t="s">
        <v>124</v>
      </c>
      <c r="F55" s="67">
        <v>0.35099999999999998</v>
      </c>
    </row>
    <row r="56" spans="1:6" s="52" customFormat="1" ht="60">
      <c r="A56" s="49">
        <v>35</v>
      </c>
      <c r="B56" s="45"/>
      <c r="C56" s="50" t="s">
        <v>125</v>
      </c>
      <c r="D56" s="50">
        <v>2218</v>
      </c>
      <c r="E56" s="50" t="s">
        <v>126</v>
      </c>
      <c r="F56" s="67">
        <v>7.8E-2</v>
      </c>
    </row>
    <row r="57" spans="1:6" s="52" customFormat="1" ht="90">
      <c r="A57" s="49">
        <v>36</v>
      </c>
      <c r="B57" s="45"/>
      <c r="C57" s="50" t="s">
        <v>127</v>
      </c>
      <c r="D57" s="50">
        <v>2218</v>
      </c>
      <c r="E57" s="50" t="s">
        <v>128</v>
      </c>
      <c r="F57" s="67">
        <v>0.79</v>
      </c>
    </row>
    <row r="58" spans="1:6" s="52" customFormat="1" ht="60">
      <c r="A58" s="49">
        <v>37</v>
      </c>
      <c r="B58" s="48"/>
      <c r="C58" s="50" t="s">
        <v>129</v>
      </c>
      <c r="D58" s="50">
        <v>2218</v>
      </c>
      <c r="E58" s="50" t="s">
        <v>130</v>
      </c>
      <c r="F58" s="67">
        <v>0.65</v>
      </c>
    </row>
    <row r="59" spans="1:6" s="52" customFormat="1" ht="57">
      <c r="A59" s="49"/>
      <c r="B59" s="69" t="s">
        <v>54</v>
      </c>
      <c r="C59" s="57"/>
      <c r="D59" s="57"/>
      <c r="E59" s="57"/>
      <c r="F59" s="68">
        <f>SUM(F35:F58)</f>
        <v>12.811000000000002</v>
      </c>
    </row>
    <row r="60" spans="1:6" s="52" customFormat="1" ht="45">
      <c r="A60" s="49">
        <v>38</v>
      </c>
      <c r="B60" s="41" t="s">
        <v>12</v>
      </c>
      <c r="C60" s="57" t="s">
        <v>131</v>
      </c>
      <c r="D60" s="57">
        <v>22138</v>
      </c>
      <c r="E60" s="50" t="s">
        <v>95</v>
      </c>
      <c r="F60" s="67">
        <v>0.93</v>
      </c>
    </row>
    <row r="61" spans="1:6" s="52" customFormat="1" ht="75">
      <c r="A61" s="49">
        <v>39</v>
      </c>
      <c r="B61" s="45"/>
      <c r="C61" s="57" t="s">
        <v>132</v>
      </c>
      <c r="D61" s="57">
        <v>22139</v>
      </c>
      <c r="E61" s="50" t="s">
        <v>95</v>
      </c>
      <c r="F61" s="67">
        <v>0.39200000000000002</v>
      </c>
    </row>
    <row r="62" spans="1:6" s="52" customFormat="1" ht="60">
      <c r="A62" s="49">
        <v>40</v>
      </c>
      <c r="B62" s="45"/>
      <c r="C62" s="57" t="s">
        <v>133</v>
      </c>
      <c r="D62" s="57">
        <v>22137</v>
      </c>
      <c r="E62" s="50" t="s">
        <v>95</v>
      </c>
      <c r="F62" s="67">
        <v>0.47499999999999998</v>
      </c>
    </row>
    <row r="63" spans="1:6" s="52" customFormat="1" ht="45">
      <c r="A63" s="49">
        <v>41</v>
      </c>
      <c r="B63" s="45"/>
      <c r="C63" s="57" t="s">
        <v>134</v>
      </c>
      <c r="D63" s="57">
        <v>22136</v>
      </c>
      <c r="E63" s="50" t="s">
        <v>95</v>
      </c>
      <c r="F63" s="67">
        <v>1.3180000000000001</v>
      </c>
    </row>
    <row r="64" spans="1:6" s="52" customFormat="1" ht="60">
      <c r="A64" s="49">
        <v>42</v>
      </c>
      <c r="B64" s="45"/>
      <c r="C64" s="57" t="s">
        <v>135</v>
      </c>
      <c r="D64" s="57">
        <v>22118</v>
      </c>
      <c r="E64" s="50" t="s">
        <v>95</v>
      </c>
      <c r="F64" s="67">
        <v>0.16800000000000001</v>
      </c>
    </row>
    <row r="65" spans="1:6" s="52" customFormat="1" ht="60">
      <c r="A65" s="49">
        <v>43</v>
      </c>
      <c r="B65" s="45"/>
      <c r="C65" s="57" t="s">
        <v>136</v>
      </c>
      <c r="D65" s="57">
        <v>22150</v>
      </c>
      <c r="E65" s="50" t="s">
        <v>95</v>
      </c>
      <c r="F65" s="67">
        <v>3.278</v>
      </c>
    </row>
    <row r="66" spans="1:6" s="52" customFormat="1" ht="60">
      <c r="A66" s="49">
        <v>44</v>
      </c>
      <c r="B66" s="45"/>
      <c r="C66" s="57" t="s">
        <v>137</v>
      </c>
      <c r="D66" s="57">
        <v>22140</v>
      </c>
      <c r="E66" s="50" t="s">
        <v>95</v>
      </c>
      <c r="F66" s="67">
        <v>4.4939999999999998</v>
      </c>
    </row>
    <row r="67" spans="1:6" s="52" customFormat="1" ht="45">
      <c r="A67" s="49">
        <v>45</v>
      </c>
      <c r="B67" s="45"/>
      <c r="C67" s="57" t="s">
        <v>138</v>
      </c>
      <c r="D67" s="57">
        <v>22149</v>
      </c>
      <c r="E67" s="50" t="s">
        <v>95</v>
      </c>
      <c r="F67" s="67">
        <v>3.5830000000000002</v>
      </c>
    </row>
    <row r="68" spans="1:6" s="52" customFormat="1" ht="60">
      <c r="A68" s="49">
        <v>46</v>
      </c>
      <c r="B68" s="45"/>
      <c r="C68" s="57" t="s">
        <v>139</v>
      </c>
      <c r="D68" s="57">
        <v>22146</v>
      </c>
      <c r="E68" s="50" t="s">
        <v>95</v>
      </c>
      <c r="F68" s="67">
        <v>0.43</v>
      </c>
    </row>
    <row r="69" spans="1:6" s="52" customFormat="1" ht="60">
      <c r="A69" s="49">
        <v>47</v>
      </c>
      <c r="B69" s="45"/>
      <c r="C69" s="57" t="s">
        <v>140</v>
      </c>
      <c r="D69" s="57">
        <v>22106</v>
      </c>
      <c r="E69" s="50" t="s">
        <v>95</v>
      </c>
      <c r="F69" s="67">
        <v>0.21299999999999999</v>
      </c>
    </row>
    <row r="70" spans="1:6" s="52" customFormat="1" ht="60">
      <c r="A70" s="49">
        <v>48</v>
      </c>
      <c r="B70" s="45"/>
      <c r="C70" s="57" t="s">
        <v>141</v>
      </c>
      <c r="D70" s="57">
        <v>22144</v>
      </c>
      <c r="E70" s="50" t="s">
        <v>95</v>
      </c>
      <c r="F70" s="67">
        <v>3.3929999999999998</v>
      </c>
    </row>
    <row r="71" spans="1:6" s="52" customFormat="1" ht="45">
      <c r="A71" s="49">
        <v>49</v>
      </c>
      <c r="B71" s="45"/>
      <c r="C71" s="57" t="s">
        <v>142</v>
      </c>
      <c r="D71" s="57">
        <v>22145</v>
      </c>
      <c r="E71" s="50" t="s">
        <v>95</v>
      </c>
      <c r="F71" s="67">
        <v>0.82499999999999996</v>
      </c>
    </row>
    <row r="72" spans="1:6" ht="57">
      <c r="A72" s="57"/>
      <c r="B72" s="69" t="s">
        <v>54</v>
      </c>
      <c r="C72" s="57"/>
      <c r="D72" s="57"/>
      <c r="E72" s="57"/>
      <c r="F72" s="70">
        <f>SUM(F60:F71)</f>
        <v>19.498999999999999</v>
      </c>
    </row>
    <row r="73" spans="1:6" s="43" customFormat="1" ht="42.75">
      <c r="A73" s="66"/>
      <c r="B73" s="66" t="s">
        <v>143</v>
      </c>
      <c r="C73" s="66"/>
      <c r="D73" s="66"/>
      <c r="E73" s="66"/>
      <c r="F73" s="70">
        <f>F11+F14+F24+F26+F28+F34+F59+F72</f>
        <v>65.709999999999994</v>
      </c>
    </row>
    <row r="74" spans="1:6">
      <c r="F74" s="71">
        <f>F73+[1]МБ!G143</f>
        <v>101.81739999999999</v>
      </c>
    </row>
  </sheetData>
  <mergeCells count="29">
    <mergeCell ref="B29:B33"/>
    <mergeCell ref="B35:B58"/>
    <mergeCell ref="B60:B71"/>
    <mergeCell ref="F17:F18"/>
    <mergeCell ref="A19:A20"/>
    <mergeCell ref="C19:C20"/>
    <mergeCell ref="F19:F20"/>
    <mergeCell ref="A21:A23"/>
    <mergeCell ref="C21:C23"/>
    <mergeCell ref="F21:F23"/>
    <mergeCell ref="A12:A13"/>
    <mergeCell ref="B12:B13"/>
    <mergeCell ref="C12:C13"/>
    <mergeCell ref="F12:F13"/>
    <mergeCell ref="A15:A16"/>
    <mergeCell ref="B15:B23"/>
    <mergeCell ref="C15:C16"/>
    <mergeCell ref="F15:F16"/>
    <mergeCell ref="A17:A18"/>
    <mergeCell ref="C17:C18"/>
    <mergeCell ref="A2:F2"/>
    <mergeCell ref="A3:F3"/>
    <mergeCell ref="B4:D4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Незадействованных</vt:lpstr>
      <vt:lpstr>действующие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2011-11-07T11:32:40Z</dcterms:modified>
</cp:coreProperties>
</file>