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3" i="1"/>
  <c r="N34" i="1"/>
  <c r="N35" i="1"/>
  <c r="N36" i="1"/>
  <c r="N37" i="1"/>
  <c r="N38" i="1"/>
  <c r="N39" i="1"/>
  <c r="N41" i="1"/>
  <c r="N42" i="1"/>
  <c r="M26" i="1"/>
  <c r="I25" i="1"/>
  <c r="I15" i="1"/>
  <c r="I26" i="1"/>
  <c r="I4" i="1" l="1"/>
  <c r="I43" i="1" s="1"/>
  <c r="L42" i="1"/>
  <c r="L41" i="1"/>
  <c r="K40" i="1"/>
  <c r="N40" i="1" s="1"/>
  <c r="J40" i="1"/>
  <c r="H40" i="1"/>
  <c r="G40" i="1"/>
  <c r="F40" i="1"/>
  <c r="E40" i="1"/>
  <c r="D40" i="1"/>
  <c r="L39" i="1"/>
  <c r="L38" i="1"/>
  <c r="L37" i="1"/>
  <c r="L36" i="1"/>
  <c r="L35" i="1"/>
  <c r="L34" i="1"/>
  <c r="L33" i="1"/>
  <c r="K32" i="1"/>
  <c r="N32" i="1" s="1"/>
  <c r="J32" i="1"/>
  <c r="H32" i="1"/>
  <c r="G32" i="1"/>
  <c r="F32" i="1"/>
  <c r="E32" i="1"/>
  <c r="D32" i="1"/>
  <c r="L31" i="1"/>
  <c r="L30" i="1"/>
  <c r="L29" i="1"/>
  <c r="L28" i="1"/>
  <c r="L27" i="1"/>
  <c r="K26" i="1"/>
  <c r="N26" i="1" s="1"/>
  <c r="J26" i="1"/>
  <c r="H26" i="1"/>
  <c r="G26" i="1"/>
  <c r="F26" i="1"/>
  <c r="E26" i="1"/>
  <c r="D26" i="1"/>
  <c r="L25" i="1"/>
  <c r="L24" i="1"/>
  <c r="L23" i="1"/>
  <c r="H23" i="1"/>
  <c r="G23" i="1"/>
  <c r="F23" i="1"/>
  <c r="E23" i="1"/>
  <c r="D23" i="1"/>
  <c r="L22" i="1"/>
  <c r="L21" i="1"/>
  <c r="L20" i="1"/>
  <c r="L19" i="1"/>
  <c r="L18" i="1"/>
  <c r="L17" i="1"/>
  <c r="L15" i="1"/>
  <c r="L14" i="1"/>
  <c r="L13" i="1"/>
  <c r="H13" i="1"/>
  <c r="G13" i="1"/>
  <c r="F13" i="1"/>
  <c r="E13" i="1"/>
  <c r="D13" i="1"/>
  <c r="L11" i="1"/>
  <c r="L9" i="1"/>
  <c r="L8" i="1"/>
  <c r="L7" i="1"/>
  <c r="L6" i="1"/>
  <c r="L5" i="1"/>
  <c r="K4" i="1"/>
  <c r="J4" i="1"/>
  <c r="J43" i="1" s="1"/>
  <c r="H4" i="1"/>
  <c r="H43" i="1" s="1"/>
  <c r="G4" i="1"/>
  <c r="G43" i="1" s="1"/>
  <c r="F4" i="1"/>
  <c r="E4" i="1"/>
  <c r="E43" i="1" s="1"/>
  <c r="D4" i="1"/>
  <c r="D43" i="1" s="1"/>
  <c r="F43" i="1" l="1"/>
  <c r="K43" i="1"/>
  <c r="M4" i="1"/>
  <c r="L32" i="1"/>
  <c r="L26" i="1"/>
  <c r="L40" i="1"/>
  <c r="L43" i="1"/>
  <c r="L4" i="1"/>
  <c r="M43" i="1" l="1"/>
  <c r="N43" i="1" s="1"/>
  <c r="N4" i="1"/>
</calcChain>
</file>

<file path=xl/sharedStrings.xml><?xml version="1.0" encoding="utf-8"?>
<sst xmlns="http://schemas.openxmlformats.org/spreadsheetml/2006/main" count="61" uniqueCount="49">
  <si>
    <t xml:space="preserve">Объем перевозок грузов ж/д транспортом через погранпереход  Достык-Алашанькоу  на 2007-2012 годы, тыс.тонн. </t>
  </si>
  <si>
    <t>Наименование груза</t>
  </si>
  <si>
    <t>2007 год</t>
  </si>
  <si>
    <t>2008 год</t>
  </si>
  <si>
    <t>2009 год*</t>
  </si>
  <si>
    <t>2010 год*</t>
  </si>
  <si>
    <t>2011 год*</t>
  </si>
  <si>
    <t>2 месяца</t>
  </si>
  <si>
    <t>2011 год</t>
  </si>
  <si>
    <t>2012/
2011г.</t>
  </si>
  <si>
    <t xml:space="preserve">в Китай </t>
  </si>
  <si>
    <t>всего в Китай</t>
  </si>
  <si>
    <t>экспорт</t>
  </si>
  <si>
    <t>Руда металлические</t>
  </si>
  <si>
    <t>Черные металлы</t>
  </si>
  <si>
    <t>Нефть, нефтепродукты</t>
  </si>
  <si>
    <t>Лом черных металлов</t>
  </si>
  <si>
    <t>Цветные металлы</t>
  </si>
  <si>
    <t>Удобрения</t>
  </si>
  <si>
    <t>Химические грузы</t>
  </si>
  <si>
    <t>Зерно</t>
  </si>
  <si>
    <t>Прочие в т.ч.</t>
  </si>
  <si>
    <t xml:space="preserve"> в контейнерах</t>
  </si>
  <si>
    <t>Итого в Китай</t>
  </si>
  <si>
    <t>транзит в КНР</t>
  </si>
  <si>
    <t>Нефть и нефтепродукты</t>
  </si>
  <si>
    <t>Хлопок</t>
  </si>
  <si>
    <t>Лесные грузы</t>
  </si>
  <si>
    <t>Итого транзит</t>
  </si>
  <si>
    <t>Из Китая</t>
  </si>
  <si>
    <t>всего из Китая</t>
  </si>
  <si>
    <t>Импорт</t>
  </si>
  <si>
    <t>Кокс</t>
  </si>
  <si>
    <t>Строительные грузы</t>
  </si>
  <si>
    <t>Метизы и оборудование</t>
  </si>
  <si>
    <t>Химикаты и сода</t>
  </si>
  <si>
    <t>Продовольственные грузы</t>
  </si>
  <si>
    <t>в том числе в контейнерах</t>
  </si>
  <si>
    <t>Итого из Китая</t>
  </si>
  <si>
    <t>транзит из КНР</t>
  </si>
  <si>
    <t>Машины и оборудования</t>
  </si>
  <si>
    <t>Химия</t>
  </si>
  <si>
    <t>Строительные материалы</t>
  </si>
  <si>
    <t>Всего</t>
  </si>
  <si>
    <t>* согласно данным ЦД</t>
  </si>
  <si>
    <t>План ОСЖД на 2012 год</t>
  </si>
  <si>
    <t>2012/план ОСЖД</t>
  </si>
  <si>
    <t>2012 год</t>
  </si>
  <si>
    <t xml:space="preserve">План
 ОСЖД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</si>
</sst>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0" applyFont="1"/>
    <xf numFmtId="0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right" wrapText="1"/>
    </xf>
    <xf numFmtId="9" fontId="3" fillId="2" borderId="2" xfId="1" applyFont="1" applyFill="1" applyBorder="1" applyAlignment="1"/>
    <xf numFmtId="0" fontId="4" fillId="0" borderId="2" xfId="2" applyFont="1" applyBorder="1" applyAlignment="1">
      <alignment horizontal="left" wrapText="1"/>
    </xf>
    <xf numFmtId="1" fontId="4" fillId="0" borderId="2" xfId="2" applyNumberFormat="1" applyFont="1" applyBorder="1" applyAlignment="1"/>
    <xf numFmtId="9" fontId="4" fillId="0" borderId="2" xfId="1" applyFont="1" applyBorder="1" applyAlignment="1"/>
    <xf numFmtId="0" fontId="5" fillId="0" borderId="2" xfId="2" applyFont="1" applyBorder="1" applyAlignment="1">
      <alignment horizontal="left" wrapText="1"/>
    </xf>
    <xf numFmtId="1" fontId="4" fillId="0" borderId="2" xfId="0" applyNumberFormat="1" applyFont="1" applyBorder="1"/>
    <xf numFmtId="0" fontId="3" fillId="0" borderId="2" xfId="2" applyFont="1" applyBorder="1" applyAlignment="1">
      <alignment horizontal="left" wrapText="1"/>
    </xf>
    <xf numFmtId="1" fontId="3" fillId="0" borderId="2" xfId="0" applyNumberFormat="1" applyFont="1" applyBorder="1"/>
    <xf numFmtId="0" fontId="3" fillId="0" borderId="0" xfId="0" applyFont="1"/>
    <xf numFmtId="3" fontId="4" fillId="0" borderId="2" xfId="2" applyNumberFormat="1" applyFont="1" applyBorder="1" applyAlignment="1">
      <alignment horizontal="left" wrapText="1"/>
    </xf>
    <xf numFmtId="3" fontId="3" fillId="0" borderId="2" xfId="2" applyNumberFormat="1" applyFont="1" applyFill="1" applyBorder="1" applyAlignment="1">
      <alignment horizontal="left" wrapText="1"/>
    </xf>
    <xf numFmtId="1" fontId="3" fillId="0" borderId="2" xfId="2" applyNumberFormat="1" applyFont="1" applyBorder="1" applyAlignment="1"/>
    <xf numFmtId="0" fontId="4" fillId="0" borderId="2" xfId="2" applyFont="1" applyBorder="1" applyAlignment="1">
      <alignment wrapText="1"/>
    </xf>
    <xf numFmtId="1" fontId="4" fillId="0" borderId="2" xfId="2" applyNumberFormat="1" applyFont="1" applyBorder="1" applyAlignment="1">
      <alignment horizontal="right" wrapText="1"/>
    </xf>
    <xf numFmtId="0" fontId="4" fillId="0" borderId="2" xfId="0" applyFont="1" applyBorder="1" applyAlignment="1">
      <alignment vertical="top" wrapText="1"/>
    </xf>
    <xf numFmtId="0" fontId="5" fillId="0" borderId="2" xfId="2" applyFont="1" applyBorder="1" applyAlignment="1">
      <alignment wrapText="1"/>
    </xf>
    <xf numFmtId="1" fontId="4" fillId="0" borderId="2" xfId="2" applyNumberFormat="1" applyFont="1" applyBorder="1" applyAlignment="1">
      <alignment wrapText="1"/>
    </xf>
    <xf numFmtId="0" fontId="3" fillId="0" borderId="2" xfId="2" applyFont="1" applyBorder="1" applyAlignment="1">
      <alignment wrapText="1"/>
    </xf>
    <xf numFmtId="1" fontId="3" fillId="0" borderId="2" xfId="2" applyNumberFormat="1" applyFont="1" applyBorder="1" applyAlignment="1">
      <alignment wrapText="1"/>
    </xf>
    <xf numFmtId="3" fontId="4" fillId="0" borderId="2" xfId="2" applyNumberFormat="1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1" fontId="4" fillId="0" borderId="2" xfId="2" applyNumberFormat="1" applyFont="1" applyFill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1" fontId="3" fillId="3" borderId="2" xfId="2" applyNumberFormat="1" applyFon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3" fillId="3" borderId="2" xfId="2" applyFont="1" applyFill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3" fillId="0" borderId="2" xfId="2" applyFont="1" applyBorder="1" applyAlignment="1">
      <alignment horizontal="left" vertical="center" textRotation="90" wrapText="1"/>
    </xf>
    <xf numFmtId="0" fontId="3" fillId="2" borderId="2" xfId="2" applyFont="1" applyFill="1" applyBorder="1" applyAlignment="1">
      <alignment horizontal="left" wrapText="1"/>
    </xf>
    <xf numFmtId="0" fontId="3" fillId="0" borderId="2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9" fontId="3" fillId="0" borderId="2" xfId="1" applyFont="1" applyBorder="1" applyAlignment="1"/>
    <xf numFmtId="9" fontId="3" fillId="3" borderId="2" xfId="1" applyFont="1" applyFill="1" applyBorder="1" applyAlignment="1"/>
    <xf numFmtId="9" fontId="3" fillId="3" borderId="3" xfId="1" applyFont="1" applyFill="1" applyBorder="1" applyAlignment="1">
      <alignment horizontal="right" wrapText="1"/>
    </xf>
    <xf numFmtId="9" fontId="3" fillId="2" borderId="2" xfId="1" applyFont="1" applyFill="1" applyBorder="1" applyAlignment="1">
      <alignment horizontal="right" wrapText="1"/>
    </xf>
    <xf numFmtId="9" fontId="4" fillId="4" borderId="2" xfId="1" applyFont="1" applyFill="1" applyBorder="1" applyAlignment="1">
      <alignment horizontal="right" wrapText="1"/>
    </xf>
    <xf numFmtId="9" fontId="3" fillId="4" borderId="2" xfId="1" applyFont="1" applyFill="1" applyBorder="1" applyAlignment="1">
      <alignment horizontal="right" wrapText="1"/>
    </xf>
  </cellXfs>
  <cellStyles count="3">
    <cellStyle name="Обычный" xfId="0" builtinId="0"/>
    <cellStyle name="Обычный_прогноз Достык 2011гна 9500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R9" sqref="R9"/>
    </sheetView>
  </sheetViews>
  <sheetFormatPr defaultColWidth="8.85546875" defaultRowHeight="16.5" customHeight="1" x14ac:dyDescent="0.2"/>
  <cols>
    <col min="1" max="1" width="3.7109375" style="1" customWidth="1"/>
    <col min="2" max="2" width="3.85546875" style="1" customWidth="1"/>
    <col min="3" max="3" width="27.140625" style="1" customWidth="1"/>
    <col min="4" max="12" width="8.140625" style="1" customWidth="1"/>
    <col min="13" max="13" width="8.42578125" style="1" customWidth="1"/>
    <col min="14" max="14" width="12.42578125" style="1" customWidth="1"/>
    <col min="15" max="16384" width="8.85546875" style="1"/>
  </cols>
  <sheetData>
    <row r="1" spans="1:14" ht="38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6.5" customHeight="1" x14ac:dyDescent="0.2">
      <c r="A2" s="36" t="s">
        <v>1</v>
      </c>
      <c r="B2" s="36"/>
      <c r="C2" s="36"/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45</v>
      </c>
      <c r="J2" s="36" t="s">
        <v>7</v>
      </c>
      <c r="K2" s="36"/>
      <c r="L2" s="36"/>
      <c r="M2" s="36"/>
      <c r="N2" s="36" t="s">
        <v>46</v>
      </c>
    </row>
    <row r="3" spans="1:14" ht="33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2" t="s">
        <v>8</v>
      </c>
      <c r="K3" s="2" t="s">
        <v>47</v>
      </c>
      <c r="L3" s="3" t="s">
        <v>9</v>
      </c>
      <c r="M3" s="3" t="s">
        <v>48</v>
      </c>
      <c r="N3" s="36"/>
    </row>
    <row r="4" spans="1:14" ht="16.5" customHeight="1" x14ac:dyDescent="0.2">
      <c r="A4" s="32" t="s">
        <v>10</v>
      </c>
      <c r="B4" s="33" t="s">
        <v>11</v>
      </c>
      <c r="C4" s="33"/>
      <c r="D4" s="4">
        <f>D15+D25</f>
        <v>7000.5250000000005</v>
      </c>
      <c r="E4" s="4">
        <f>E15+E25</f>
        <v>6435.3150000000005</v>
      </c>
      <c r="F4" s="4">
        <f t="shared" ref="F4" si="0">F15+F25</f>
        <v>10786.8</v>
      </c>
      <c r="G4" s="4">
        <f>G15+G25</f>
        <v>10151</v>
      </c>
      <c r="H4" s="4">
        <f>H15+H25</f>
        <v>9650.7639999999992</v>
      </c>
      <c r="I4" s="4">
        <f>I15+I25</f>
        <v>10800</v>
      </c>
      <c r="J4" s="4">
        <f t="shared" ref="J4:M4" si="1">J15+J25</f>
        <v>1351.0219999999999</v>
      </c>
      <c r="K4" s="4">
        <f t="shared" si="1"/>
        <v>1460.721</v>
      </c>
      <c r="L4" s="5">
        <f>H4/G4-100%</f>
        <v>-4.9279479854201669E-2</v>
      </c>
      <c r="M4" s="4">
        <f t="shared" si="1"/>
        <v>1539.9999999999998</v>
      </c>
      <c r="N4" s="40">
        <f>K4/M4-100%</f>
        <v>-5.1479870129869987E-2</v>
      </c>
    </row>
    <row r="5" spans="1:14" ht="16.5" customHeight="1" x14ac:dyDescent="0.2">
      <c r="A5" s="32"/>
      <c r="B5" s="32" t="s">
        <v>12</v>
      </c>
      <c r="C5" s="6" t="s">
        <v>13</v>
      </c>
      <c r="D5" s="7">
        <v>3120.4990000000003</v>
      </c>
      <c r="E5" s="7">
        <v>3659.8009999999999</v>
      </c>
      <c r="F5" s="7">
        <v>7217.7860000000001</v>
      </c>
      <c r="G5" s="7">
        <v>6502.0640000000003</v>
      </c>
      <c r="H5" s="7">
        <v>5459.19</v>
      </c>
      <c r="I5" s="7">
        <v>6540</v>
      </c>
      <c r="J5" s="10">
        <v>746.04200000000003</v>
      </c>
      <c r="K5" s="7">
        <v>849.71799999999996</v>
      </c>
      <c r="L5" s="8">
        <f t="shared" ref="L5:L11" si="2">K5/J5-100%</f>
        <v>0.13896804737534874</v>
      </c>
      <c r="M5" s="10">
        <v>833.33333333333337</v>
      </c>
      <c r="N5" s="41">
        <f t="shared" ref="N5:N43" si="3">K5/M5-100%</f>
        <v>1.9661599999999835E-2</v>
      </c>
    </row>
    <row r="6" spans="1:14" ht="16.5" customHeight="1" x14ac:dyDescent="0.2">
      <c r="A6" s="32"/>
      <c r="B6" s="32"/>
      <c r="C6" s="6" t="s">
        <v>14</v>
      </c>
      <c r="D6" s="7">
        <v>971.08199999999999</v>
      </c>
      <c r="E6" s="7">
        <v>665.14400000000001</v>
      </c>
      <c r="F6" s="7">
        <v>1137.193</v>
      </c>
      <c r="G6" s="7">
        <v>713.4</v>
      </c>
      <c r="H6" s="7">
        <v>637.25699999999995</v>
      </c>
      <c r="I6" s="7">
        <v>885</v>
      </c>
      <c r="J6" s="7">
        <v>103.988</v>
      </c>
      <c r="K6" s="7">
        <v>113.697</v>
      </c>
      <c r="L6" s="8">
        <f t="shared" si="2"/>
        <v>9.3366542293341626E-2</v>
      </c>
      <c r="M6" s="10">
        <v>146.66666666666666</v>
      </c>
      <c r="N6" s="41">
        <f t="shared" si="3"/>
        <v>-0.22479318181818175</v>
      </c>
    </row>
    <row r="7" spans="1:14" ht="16.5" customHeight="1" x14ac:dyDescent="0.2">
      <c r="A7" s="32"/>
      <c r="B7" s="32"/>
      <c r="C7" s="6" t="s">
        <v>15</v>
      </c>
      <c r="D7" s="7">
        <v>845.15700000000004</v>
      </c>
      <c r="E7" s="7">
        <v>557.38599999999997</v>
      </c>
      <c r="F7" s="7">
        <v>213.91300000000001</v>
      </c>
      <c r="G7" s="7">
        <v>319.54700000000003</v>
      </c>
      <c r="H7" s="7">
        <v>786.59699999999998</v>
      </c>
      <c r="I7" s="7">
        <v>840</v>
      </c>
      <c r="J7" s="7">
        <v>83.522000000000006</v>
      </c>
      <c r="K7" s="7">
        <v>81.400999999999996</v>
      </c>
      <c r="L7" s="8">
        <f t="shared" si="2"/>
        <v>-2.5394506836522224E-2</v>
      </c>
      <c r="M7" s="10">
        <v>133.33333333333334</v>
      </c>
      <c r="N7" s="41">
        <f t="shared" si="3"/>
        <v>-0.38949250000000002</v>
      </c>
    </row>
    <row r="8" spans="1:14" ht="16.5" customHeight="1" x14ac:dyDescent="0.2">
      <c r="A8" s="32"/>
      <c r="B8" s="32"/>
      <c r="C8" s="6" t="s">
        <v>16</v>
      </c>
      <c r="D8" s="7">
        <v>467.65699999999998</v>
      </c>
      <c r="E8" s="7">
        <v>264.91399999999999</v>
      </c>
      <c r="F8" s="7">
        <v>197.90799999999999</v>
      </c>
      <c r="G8" s="7">
        <v>105.93600000000001</v>
      </c>
      <c r="H8" s="7">
        <v>90.661000000000001</v>
      </c>
      <c r="I8" s="7">
        <v>98</v>
      </c>
      <c r="J8" s="7">
        <v>13.525</v>
      </c>
      <c r="K8" s="7">
        <v>2.2229999999999999</v>
      </c>
      <c r="L8" s="8">
        <f t="shared" si="2"/>
        <v>-0.83563770794824399</v>
      </c>
      <c r="M8" s="10">
        <v>13.333333333333334</v>
      </c>
      <c r="N8" s="41">
        <f t="shared" si="3"/>
        <v>-0.83327499999999999</v>
      </c>
    </row>
    <row r="9" spans="1:14" ht="16.5" customHeight="1" x14ac:dyDescent="0.2">
      <c r="A9" s="32"/>
      <c r="B9" s="32"/>
      <c r="C9" s="6" t="s">
        <v>17</v>
      </c>
      <c r="D9" s="7">
        <v>246.51300000000001</v>
      </c>
      <c r="E9" s="7">
        <v>280.45699999999999</v>
      </c>
      <c r="F9" s="7">
        <v>350.78199999999998</v>
      </c>
      <c r="G9" s="7">
        <v>412.93700000000001</v>
      </c>
      <c r="H9" s="7">
        <v>411.26</v>
      </c>
      <c r="I9" s="7">
        <v>410</v>
      </c>
      <c r="J9" s="7">
        <v>65.019000000000005</v>
      </c>
      <c r="K9" s="7">
        <v>57.228999999999999</v>
      </c>
      <c r="L9" s="8">
        <f t="shared" si="2"/>
        <v>-0.11981113213060801</v>
      </c>
      <c r="M9" s="10">
        <v>68</v>
      </c>
      <c r="N9" s="41">
        <f t="shared" si="3"/>
        <v>-0.15839705882352939</v>
      </c>
    </row>
    <row r="10" spans="1:14" ht="16.5" customHeight="1" x14ac:dyDescent="0.2">
      <c r="A10" s="32"/>
      <c r="B10" s="32"/>
      <c r="C10" s="6" t="s">
        <v>18</v>
      </c>
      <c r="D10" s="7">
        <v>16.940999999999999</v>
      </c>
      <c r="E10" s="7">
        <v>0.56599999999999995</v>
      </c>
      <c r="F10" s="7">
        <v>5.859</v>
      </c>
      <c r="G10" s="7">
        <v>27.574999999999999</v>
      </c>
      <c r="H10" s="7"/>
      <c r="I10" s="7"/>
      <c r="J10" s="7"/>
      <c r="K10" s="7"/>
      <c r="L10" s="8"/>
      <c r="M10" s="10">
        <v>0</v>
      </c>
      <c r="N10" s="41"/>
    </row>
    <row r="11" spans="1:14" ht="16.5" customHeight="1" x14ac:dyDescent="0.2">
      <c r="A11" s="32"/>
      <c r="B11" s="32"/>
      <c r="C11" s="6" t="s">
        <v>19</v>
      </c>
      <c r="D11" s="7">
        <v>427.66899999999998</v>
      </c>
      <c r="E11" s="7">
        <v>312.68200000000002</v>
      </c>
      <c r="F11" s="7">
        <v>621.31700000000001</v>
      </c>
      <c r="G11" s="7">
        <v>685.80399999999997</v>
      </c>
      <c r="H11" s="7">
        <v>748.86900000000003</v>
      </c>
      <c r="I11" s="7">
        <v>780</v>
      </c>
      <c r="J11" s="7">
        <v>96.257000000000005</v>
      </c>
      <c r="K11" s="7">
        <v>79.885000000000005</v>
      </c>
      <c r="L11" s="8">
        <f t="shared" si="2"/>
        <v>-0.17008633138369156</v>
      </c>
      <c r="M11" s="10">
        <v>133.33333333333334</v>
      </c>
      <c r="N11" s="41">
        <f t="shared" si="3"/>
        <v>-0.40086250000000001</v>
      </c>
    </row>
    <row r="12" spans="1:14" ht="16.5" customHeight="1" x14ac:dyDescent="0.2">
      <c r="A12" s="32"/>
      <c r="B12" s="32"/>
      <c r="C12" s="6" t="s">
        <v>20</v>
      </c>
      <c r="D12" s="7">
        <v>0</v>
      </c>
      <c r="E12" s="7">
        <v>0</v>
      </c>
      <c r="F12" s="7">
        <v>0</v>
      </c>
      <c r="G12" s="7">
        <v>45.753999999999998</v>
      </c>
      <c r="H12" s="7">
        <v>5.77</v>
      </c>
      <c r="I12" s="7">
        <v>180</v>
      </c>
      <c r="J12" s="7">
        <v>0</v>
      </c>
      <c r="K12" s="7">
        <v>39.520000000000003</v>
      </c>
      <c r="L12" s="8"/>
      <c r="M12" s="10">
        <v>53.333333333333336</v>
      </c>
      <c r="N12" s="41">
        <f t="shared" si="3"/>
        <v>-0.25900000000000001</v>
      </c>
    </row>
    <row r="13" spans="1:14" ht="16.5" customHeight="1" x14ac:dyDescent="0.2">
      <c r="A13" s="32"/>
      <c r="B13" s="32"/>
      <c r="C13" s="9" t="s">
        <v>21</v>
      </c>
      <c r="D13" s="7">
        <f>D15-SUM(D5:D12)</f>
        <v>138.94400000000041</v>
      </c>
      <c r="E13" s="7">
        <f t="shared" ref="E13:H13" si="4">E15-SUM(E5:E12)</f>
        <v>152.24300000000039</v>
      </c>
      <c r="F13" s="7">
        <f t="shared" si="4"/>
        <v>218.16000000000167</v>
      </c>
      <c r="G13" s="7">
        <f t="shared" si="4"/>
        <v>465.55199999999968</v>
      </c>
      <c r="H13" s="7">
        <f t="shared" si="4"/>
        <v>576.14600000000064</v>
      </c>
      <c r="I13" s="7">
        <v>170</v>
      </c>
      <c r="J13" s="7">
        <v>73.147999999999911</v>
      </c>
      <c r="K13" s="7">
        <v>74.813000000000102</v>
      </c>
      <c r="L13" s="8">
        <f>K13/J13-100%</f>
        <v>2.2762071416856156E-2</v>
      </c>
      <c r="M13" s="10">
        <v>26.666666666666668</v>
      </c>
      <c r="N13" s="41">
        <f t="shared" si="3"/>
        <v>1.8054875000000039</v>
      </c>
    </row>
    <row r="14" spans="1:14" ht="16.5" customHeight="1" x14ac:dyDescent="0.2">
      <c r="A14" s="32"/>
      <c r="B14" s="32"/>
      <c r="C14" s="9" t="s">
        <v>22</v>
      </c>
      <c r="D14" s="10">
        <v>89.242000000000004</v>
      </c>
      <c r="E14" s="10">
        <v>98.167000000000002</v>
      </c>
      <c r="F14" s="10">
        <v>163.29499999999999</v>
      </c>
      <c r="G14" s="10">
        <v>384.73200000000003</v>
      </c>
      <c r="H14" s="7">
        <v>514.447</v>
      </c>
      <c r="I14" s="7"/>
      <c r="J14" s="7">
        <v>60.470999999999997</v>
      </c>
      <c r="K14" s="7">
        <v>68.239999999999995</v>
      </c>
      <c r="L14" s="8">
        <f>K14/J14-100%</f>
        <v>0.12847480610540596</v>
      </c>
      <c r="M14" s="10"/>
      <c r="N14" s="41"/>
    </row>
    <row r="15" spans="1:14" s="13" customFormat="1" ht="16.5" customHeight="1" x14ac:dyDescent="0.2">
      <c r="A15" s="32"/>
      <c r="B15" s="32"/>
      <c r="C15" s="11" t="s">
        <v>23</v>
      </c>
      <c r="D15" s="12">
        <v>6234.4620000000004</v>
      </c>
      <c r="E15" s="12">
        <v>5893.1930000000002</v>
      </c>
      <c r="F15" s="12">
        <v>9962.9179999999997</v>
      </c>
      <c r="G15" s="12">
        <v>9278.5689999999995</v>
      </c>
      <c r="H15" s="12">
        <v>8715.75</v>
      </c>
      <c r="I15" s="12">
        <f>SUM(I5:I14)</f>
        <v>9903</v>
      </c>
      <c r="J15" s="12">
        <v>1181.501</v>
      </c>
      <c r="K15" s="12">
        <v>1298.4860000000001</v>
      </c>
      <c r="L15" s="37">
        <f>K15/J15-100%</f>
        <v>9.9013881494810496E-2</v>
      </c>
      <c r="M15" s="12">
        <v>1407.9999999999998</v>
      </c>
      <c r="N15" s="42">
        <f t="shared" si="3"/>
        <v>-7.7779829545454371E-2</v>
      </c>
    </row>
    <row r="16" spans="1:14" ht="16.5" customHeight="1" x14ac:dyDescent="0.2">
      <c r="A16" s="32"/>
      <c r="B16" s="32" t="s">
        <v>24</v>
      </c>
      <c r="C16" s="14" t="s">
        <v>14</v>
      </c>
      <c r="D16" s="7">
        <v>0.124</v>
      </c>
      <c r="E16" s="7">
        <v>0</v>
      </c>
      <c r="F16" s="7">
        <v>0.54900000000000004</v>
      </c>
      <c r="G16" s="7">
        <v>0</v>
      </c>
      <c r="H16" s="7">
        <v>0</v>
      </c>
      <c r="I16" s="7">
        <v>10</v>
      </c>
      <c r="J16" s="7">
        <v>0</v>
      </c>
      <c r="K16" s="7">
        <v>0</v>
      </c>
      <c r="L16" s="8"/>
      <c r="M16" s="10">
        <v>1.3333333333333333</v>
      </c>
      <c r="N16" s="41">
        <f t="shared" si="3"/>
        <v>-1</v>
      </c>
    </row>
    <row r="17" spans="1:14" ht="16.5" customHeight="1" x14ac:dyDescent="0.2">
      <c r="A17" s="32"/>
      <c r="B17" s="32"/>
      <c r="C17" s="14" t="s">
        <v>25</v>
      </c>
      <c r="D17" s="7">
        <v>90.32</v>
      </c>
      <c r="E17" s="7">
        <v>26.861000000000001</v>
      </c>
      <c r="F17" s="7">
        <v>150.84299999999999</v>
      </c>
      <c r="G17" s="7">
        <v>62.597999999999999</v>
      </c>
      <c r="H17" s="7">
        <v>36.261000000000003</v>
      </c>
      <c r="I17" s="7">
        <v>50</v>
      </c>
      <c r="J17" s="7">
        <v>5.5970000000000004</v>
      </c>
      <c r="K17" s="7">
        <v>3.677</v>
      </c>
      <c r="L17" s="8">
        <f t="shared" ref="L17:L26" si="5">K17/J17-100%</f>
        <v>-0.34304091477577281</v>
      </c>
      <c r="M17" s="10">
        <v>4</v>
      </c>
      <c r="N17" s="41">
        <f t="shared" si="3"/>
        <v>-8.0749999999999988E-2</v>
      </c>
    </row>
    <row r="18" spans="1:14" ht="16.5" customHeight="1" x14ac:dyDescent="0.2">
      <c r="A18" s="32"/>
      <c r="B18" s="32"/>
      <c r="C18" s="14" t="s">
        <v>13</v>
      </c>
      <c r="D18" s="7">
        <v>33.774000000000001</v>
      </c>
      <c r="E18" s="7">
        <v>47.368000000000002</v>
      </c>
      <c r="F18" s="7">
        <v>247.61099999999999</v>
      </c>
      <c r="G18" s="7">
        <v>168.36099999999999</v>
      </c>
      <c r="H18" s="7">
        <v>127.535</v>
      </c>
      <c r="I18" s="7">
        <v>70</v>
      </c>
      <c r="J18" s="7">
        <v>23.420999999999999</v>
      </c>
      <c r="K18" s="7">
        <v>37.653999999999996</v>
      </c>
      <c r="L18" s="8">
        <f t="shared" si="5"/>
        <v>0.60770248921907677</v>
      </c>
      <c r="M18" s="10">
        <v>10</v>
      </c>
      <c r="N18" s="41">
        <f t="shared" si="3"/>
        <v>2.7653999999999996</v>
      </c>
    </row>
    <row r="19" spans="1:14" ht="16.5" customHeight="1" x14ac:dyDescent="0.2">
      <c r="A19" s="32"/>
      <c r="B19" s="32"/>
      <c r="C19" s="14" t="s">
        <v>18</v>
      </c>
      <c r="D19" s="7">
        <v>315.06799999999998</v>
      </c>
      <c r="E19" s="7">
        <v>169.13800000000001</v>
      </c>
      <c r="F19" s="7">
        <v>39.735999999999997</v>
      </c>
      <c r="G19" s="7">
        <v>56.908000000000001</v>
      </c>
      <c r="H19" s="7">
        <v>55.685000000000002</v>
      </c>
      <c r="I19" s="7">
        <v>245</v>
      </c>
      <c r="J19" s="7">
        <v>11.815</v>
      </c>
      <c r="K19" s="7"/>
      <c r="L19" s="8">
        <f t="shared" si="5"/>
        <v>-1</v>
      </c>
      <c r="M19" s="10">
        <v>36.666666666666664</v>
      </c>
      <c r="N19" s="41">
        <f t="shared" si="3"/>
        <v>-1</v>
      </c>
    </row>
    <row r="20" spans="1:14" ht="16.5" customHeight="1" x14ac:dyDescent="0.2">
      <c r="A20" s="32"/>
      <c r="B20" s="32"/>
      <c r="C20" s="14" t="s">
        <v>26</v>
      </c>
      <c r="D20" s="7">
        <v>120.512</v>
      </c>
      <c r="E20" s="7">
        <v>88.611999999999995</v>
      </c>
      <c r="F20" s="7">
        <v>196.62299999999999</v>
      </c>
      <c r="G20" s="7">
        <v>209.35900000000001</v>
      </c>
      <c r="H20" s="7">
        <v>210.21199999999999</v>
      </c>
      <c r="I20" s="7">
        <v>200</v>
      </c>
      <c r="J20" s="7">
        <v>44.051000000000002</v>
      </c>
      <c r="K20" s="7">
        <v>58.648000000000003</v>
      </c>
      <c r="L20" s="8">
        <f t="shared" si="5"/>
        <v>0.33136591677827965</v>
      </c>
      <c r="M20" s="10">
        <v>40</v>
      </c>
      <c r="N20" s="41">
        <f t="shared" si="3"/>
        <v>0.46620000000000017</v>
      </c>
    </row>
    <row r="21" spans="1:14" ht="16.5" customHeight="1" x14ac:dyDescent="0.2">
      <c r="A21" s="32"/>
      <c r="B21" s="32"/>
      <c r="C21" s="14" t="s">
        <v>27</v>
      </c>
      <c r="D21" s="7">
        <v>101.61799999999999</v>
      </c>
      <c r="E21" s="7">
        <v>49.563000000000002</v>
      </c>
      <c r="F21" s="7">
        <v>69.3</v>
      </c>
      <c r="G21" s="7">
        <v>71.134</v>
      </c>
      <c r="H21" s="7">
        <v>98.234999999999999</v>
      </c>
      <c r="I21" s="7">
        <v>100</v>
      </c>
      <c r="J21" s="7">
        <v>13.891999999999999</v>
      </c>
      <c r="K21" s="7">
        <v>6.3330000000000002</v>
      </c>
      <c r="L21" s="8">
        <f t="shared" si="5"/>
        <v>-0.54412611575007197</v>
      </c>
      <c r="M21" s="10">
        <v>16.666666666666668</v>
      </c>
      <c r="N21" s="41">
        <f t="shared" si="3"/>
        <v>-0.62002000000000002</v>
      </c>
    </row>
    <row r="22" spans="1:14" ht="16.5" customHeight="1" x14ac:dyDescent="0.2">
      <c r="A22" s="32"/>
      <c r="B22" s="32"/>
      <c r="C22" s="14" t="s">
        <v>19</v>
      </c>
      <c r="D22" s="7">
        <v>26.725999999999999</v>
      </c>
      <c r="E22" s="7">
        <v>40.564999999999998</v>
      </c>
      <c r="F22" s="7">
        <v>51.279000000000003</v>
      </c>
      <c r="G22" s="7">
        <v>27.832999999999998</v>
      </c>
      <c r="H22" s="7">
        <v>23.766999999999999</v>
      </c>
      <c r="I22" s="7">
        <v>45</v>
      </c>
      <c r="J22" s="7">
        <v>3.6629999999999998</v>
      </c>
      <c r="K22" s="7">
        <v>1.8089999999999999</v>
      </c>
      <c r="L22" s="8">
        <f t="shared" si="5"/>
        <v>-0.50614250614250611</v>
      </c>
      <c r="M22" s="10">
        <v>6</v>
      </c>
      <c r="N22" s="41">
        <f t="shared" si="3"/>
        <v>-0.69850000000000001</v>
      </c>
    </row>
    <row r="23" spans="1:14" ht="16.5" customHeight="1" x14ac:dyDescent="0.2">
      <c r="A23" s="32"/>
      <c r="B23" s="32"/>
      <c r="C23" s="9" t="s">
        <v>21</v>
      </c>
      <c r="D23" s="7">
        <f t="shared" ref="D23:H23" si="6">D25-SUM(D16:D22)</f>
        <v>77.921000000000049</v>
      </c>
      <c r="E23" s="7">
        <f t="shared" si="6"/>
        <v>120.01499999999993</v>
      </c>
      <c r="F23" s="7">
        <f t="shared" si="6"/>
        <v>67.941000000000031</v>
      </c>
      <c r="G23" s="7">
        <f t="shared" si="6"/>
        <v>276.23800000000006</v>
      </c>
      <c r="H23" s="7">
        <f t="shared" si="6"/>
        <v>383.31899999999996</v>
      </c>
      <c r="I23" s="7">
        <v>177</v>
      </c>
      <c r="J23" s="7">
        <v>67.081999999999994</v>
      </c>
      <c r="K23" s="7">
        <v>54.114000000000019</v>
      </c>
      <c r="L23" s="8">
        <f t="shared" si="5"/>
        <v>-0.19331564354074082</v>
      </c>
      <c r="M23" s="10">
        <v>17.333333333333332</v>
      </c>
      <c r="N23" s="41">
        <f t="shared" si="3"/>
        <v>2.1219615384615396</v>
      </c>
    </row>
    <row r="24" spans="1:14" ht="16.5" customHeight="1" x14ac:dyDescent="0.2">
      <c r="A24" s="32"/>
      <c r="B24" s="32"/>
      <c r="C24" s="9" t="s">
        <v>22</v>
      </c>
      <c r="D24" s="10">
        <v>53.673000000000002</v>
      </c>
      <c r="E24" s="10">
        <v>96.216999999999999</v>
      </c>
      <c r="F24" s="10">
        <v>54.286999999999999</v>
      </c>
      <c r="G24" s="10">
        <v>241.12899999999999</v>
      </c>
      <c r="H24" s="7">
        <v>301.12</v>
      </c>
      <c r="I24" s="7"/>
      <c r="J24" s="7">
        <v>60.470999999999997</v>
      </c>
      <c r="K24" s="7">
        <v>46.432000000000002</v>
      </c>
      <c r="L24" s="8">
        <f t="shared" si="5"/>
        <v>-0.23216087049990897</v>
      </c>
      <c r="M24" s="10"/>
      <c r="N24" s="41" t="e">
        <f t="shared" si="3"/>
        <v>#DIV/0!</v>
      </c>
    </row>
    <row r="25" spans="1:14" s="13" customFormat="1" ht="16.5" customHeight="1" x14ac:dyDescent="0.2">
      <c r="A25" s="32"/>
      <c r="B25" s="32"/>
      <c r="C25" s="15" t="s">
        <v>28</v>
      </c>
      <c r="D25" s="16">
        <v>766.06299999999999</v>
      </c>
      <c r="E25" s="16">
        <v>542.12199999999996</v>
      </c>
      <c r="F25" s="16">
        <v>823.88199999999995</v>
      </c>
      <c r="G25" s="16">
        <v>872.43100000000004</v>
      </c>
      <c r="H25" s="16">
        <v>935.01400000000001</v>
      </c>
      <c r="I25" s="16">
        <f>SUM(I16:I24)</f>
        <v>897</v>
      </c>
      <c r="J25" s="16">
        <v>169.52099999999999</v>
      </c>
      <c r="K25" s="16">
        <v>162.23500000000001</v>
      </c>
      <c r="L25" s="37">
        <f t="shared" si="5"/>
        <v>-4.2979925790904816E-2</v>
      </c>
      <c r="M25" s="12">
        <v>132</v>
      </c>
      <c r="N25" s="42">
        <f t="shared" si="3"/>
        <v>0.22905303030303048</v>
      </c>
    </row>
    <row r="26" spans="1:14" ht="16.5" customHeight="1" x14ac:dyDescent="0.2">
      <c r="A26" s="34" t="s">
        <v>29</v>
      </c>
      <c r="B26" s="33" t="s">
        <v>30</v>
      </c>
      <c r="C26" s="33"/>
      <c r="D26" s="4">
        <f>D34+D42</f>
        <v>5045.7299999999996</v>
      </c>
      <c r="E26" s="4">
        <f t="shared" ref="E26:M26" si="7">E34+E42</f>
        <v>6177.58</v>
      </c>
      <c r="F26" s="4">
        <f t="shared" si="7"/>
        <v>4723.9380000000001</v>
      </c>
      <c r="G26" s="4">
        <f t="shared" si="7"/>
        <v>5003.6469999999999</v>
      </c>
      <c r="H26" s="4">
        <f t="shared" si="7"/>
        <v>5593.7819999999992</v>
      </c>
      <c r="I26" s="4">
        <f t="shared" si="7"/>
        <v>5700</v>
      </c>
      <c r="J26" s="4">
        <f t="shared" si="7"/>
        <v>787.77499999999998</v>
      </c>
      <c r="K26" s="4">
        <f t="shared" si="7"/>
        <v>897.053</v>
      </c>
      <c r="L26" s="5">
        <f t="shared" si="5"/>
        <v>0.13871727333312189</v>
      </c>
      <c r="M26" s="4">
        <f t="shared" si="7"/>
        <v>943.33333333333337</v>
      </c>
      <c r="N26" s="40">
        <f t="shared" si="3"/>
        <v>-4.9060424028268601E-2</v>
      </c>
    </row>
    <row r="27" spans="1:14" ht="16.5" customHeight="1" x14ac:dyDescent="0.2">
      <c r="A27" s="34"/>
      <c r="B27" s="34" t="s">
        <v>31</v>
      </c>
      <c r="C27" s="17" t="s">
        <v>32</v>
      </c>
      <c r="D27" s="10">
        <v>263.80200000000002</v>
      </c>
      <c r="E27" s="10">
        <v>243.55199999999999</v>
      </c>
      <c r="F27" s="10">
        <v>72.956000000000003</v>
      </c>
      <c r="G27" s="10">
        <v>211.81399999999999</v>
      </c>
      <c r="H27" s="10">
        <v>273.649</v>
      </c>
      <c r="I27" s="10">
        <v>148</v>
      </c>
      <c r="J27" s="10">
        <v>34.823</v>
      </c>
      <c r="K27" s="10">
        <v>19.937999999999999</v>
      </c>
      <c r="L27" s="8">
        <f t="shared" ref="L27:L43" si="8">H27/G27-100%</f>
        <v>0.29193065614170921</v>
      </c>
      <c r="M27" s="10">
        <v>25.333333333333332</v>
      </c>
      <c r="N27" s="41">
        <f t="shared" si="3"/>
        <v>-0.21297368421052632</v>
      </c>
    </row>
    <row r="28" spans="1:14" ht="16.5" customHeight="1" x14ac:dyDescent="0.2">
      <c r="A28" s="34"/>
      <c r="B28" s="34"/>
      <c r="C28" s="17" t="s">
        <v>33</v>
      </c>
      <c r="D28" s="18">
        <v>756.73500000000001</v>
      </c>
      <c r="E28" s="18">
        <v>643.88400000000001</v>
      </c>
      <c r="F28" s="18">
        <v>268.18299999999999</v>
      </c>
      <c r="G28" s="18">
        <v>324.166</v>
      </c>
      <c r="H28" s="18">
        <v>355.00700000000001</v>
      </c>
      <c r="I28" s="18">
        <v>270</v>
      </c>
      <c r="J28" s="18">
        <v>36.887</v>
      </c>
      <c r="K28" s="18">
        <v>27.76</v>
      </c>
      <c r="L28" s="8">
        <f t="shared" si="8"/>
        <v>9.5139527279233471E-2</v>
      </c>
      <c r="M28" s="10">
        <v>43.333333333333336</v>
      </c>
      <c r="N28" s="41">
        <f t="shared" si="3"/>
        <v>-0.35938461538461541</v>
      </c>
    </row>
    <row r="29" spans="1:14" ht="16.5" customHeight="1" x14ac:dyDescent="0.2">
      <c r="A29" s="34"/>
      <c r="B29" s="34"/>
      <c r="C29" s="17" t="s">
        <v>34</v>
      </c>
      <c r="D29" s="10">
        <v>386.96099999999996</v>
      </c>
      <c r="E29" s="10">
        <v>633.40199999999993</v>
      </c>
      <c r="F29" s="10">
        <v>390.85699999999997</v>
      </c>
      <c r="G29" s="10">
        <v>270.37299999999999</v>
      </c>
      <c r="H29" s="10">
        <v>425.851</v>
      </c>
      <c r="I29" s="10">
        <v>500</v>
      </c>
      <c r="J29" s="10">
        <v>23.042999999999999</v>
      </c>
      <c r="K29" s="10">
        <v>30.562000000000001</v>
      </c>
      <c r="L29" s="8">
        <f t="shared" si="8"/>
        <v>0.57505002348607293</v>
      </c>
      <c r="M29" s="10">
        <v>83.333333333333343</v>
      </c>
      <c r="N29" s="41">
        <f t="shared" si="3"/>
        <v>-0.63325600000000004</v>
      </c>
    </row>
    <row r="30" spans="1:14" ht="16.5" customHeight="1" x14ac:dyDescent="0.2">
      <c r="A30" s="34"/>
      <c r="B30" s="34"/>
      <c r="C30" s="17" t="s">
        <v>35</v>
      </c>
      <c r="D30" s="18">
        <v>72.072000000000003</v>
      </c>
      <c r="E30" s="18">
        <v>152.49199999999999</v>
      </c>
      <c r="F30" s="18">
        <v>157.86600000000001</v>
      </c>
      <c r="G30" s="18">
        <v>231.51</v>
      </c>
      <c r="H30" s="18">
        <v>257.68599999999998</v>
      </c>
      <c r="I30" s="18">
        <v>250</v>
      </c>
      <c r="J30" s="18">
        <v>40.122999999999998</v>
      </c>
      <c r="K30" s="18">
        <v>45.265999999999998</v>
      </c>
      <c r="L30" s="8">
        <f t="shared" si="8"/>
        <v>0.11306639022072473</v>
      </c>
      <c r="M30" s="10">
        <v>41.333333333333336</v>
      </c>
      <c r="N30" s="41">
        <f t="shared" si="3"/>
        <v>9.5145161290322466E-2</v>
      </c>
    </row>
    <row r="31" spans="1:14" ht="16.5" customHeight="1" x14ac:dyDescent="0.2">
      <c r="A31" s="34"/>
      <c r="B31" s="34"/>
      <c r="C31" s="19" t="s">
        <v>36</v>
      </c>
      <c r="D31" s="10">
        <v>53.09</v>
      </c>
      <c r="E31" s="10">
        <v>80.995999999999995</v>
      </c>
      <c r="F31" s="10">
        <v>58.618000000000002</v>
      </c>
      <c r="G31" s="10">
        <v>46.427999999999997</v>
      </c>
      <c r="H31" s="10">
        <v>56.173000000000002</v>
      </c>
      <c r="I31" s="10">
        <v>32</v>
      </c>
      <c r="J31" s="10">
        <v>9.6669999999999998</v>
      </c>
      <c r="K31" s="10">
        <v>11.374000000000001</v>
      </c>
      <c r="L31" s="8">
        <f t="shared" si="8"/>
        <v>0.20989489101404346</v>
      </c>
      <c r="M31" s="10">
        <v>5.333333333333333</v>
      </c>
      <c r="N31" s="41">
        <f t="shared" si="3"/>
        <v>1.1326250000000004</v>
      </c>
    </row>
    <row r="32" spans="1:14" ht="16.5" customHeight="1" x14ac:dyDescent="0.2">
      <c r="A32" s="34"/>
      <c r="B32" s="34"/>
      <c r="C32" s="20" t="s">
        <v>21</v>
      </c>
      <c r="D32" s="21">
        <f>D34-SUM(D27:D31)</f>
        <v>1203.8</v>
      </c>
      <c r="E32" s="21">
        <f t="shared" ref="E32:K32" si="9">E34-SUM(E27:E31)</f>
        <v>1151.4250000000002</v>
      </c>
      <c r="F32" s="21">
        <f t="shared" si="9"/>
        <v>1028.8630000000001</v>
      </c>
      <c r="G32" s="21">
        <f t="shared" si="9"/>
        <v>1178.6619999999998</v>
      </c>
      <c r="H32" s="21">
        <f t="shared" si="9"/>
        <v>1309.0149999999999</v>
      </c>
      <c r="I32" s="21">
        <v>1700</v>
      </c>
      <c r="J32" s="21">
        <f t="shared" si="9"/>
        <v>215.97399999999999</v>
      </c>
      <c r="K32" s="21">
        <f t="shared" si="9"/>
        <v>286.62</v>
      </c>
      <c r="L32" s="8">
        <f t="shared" si="8"/>
        <v>0.11059404646964111</v>
      </c>
      <c r="M32" s="10">
        <v>283.33333333333337</v>
      </c>
      <c r="N32" s="41">
        <f t="shared" si="3"/>
        <v>1.1599999999999833E-2</v>
      </c>
    </row>
    <row r="33" spans="1:14" ht="16.5" customHeight="1" x14ac:dyDescent="0.2">
      <c r="A33" s="34"/>
      <c r="B33" s="34"/>
      <c r="C33" s="9" t="s">
        <v>37</v>
      </c>
      <c r="D33" s="21">
        <v>1088.981</v>
      </c>
      <c r="E33" s="21">
        <v>1010.328</v>
      </c>
      <c r="F33" s="21">
        <v>916.15300000000002</v>
      </c>
      <c r="G33" s="21">
        <v>1036.1769999999999</v>
      </c>
      <c r="H33" s="21">
        <v>1172.2360000000001</v>
      </c>
      <c r="I33" s="21">
        <v>1400</v>
      </c>
      <c r="J33" s="21">
        <v>174.08500000000001</v>
      </c>
      <c r="K33" s="21">
        <v>232.18199999999999</v>
      </c>
      <c r="L33" s="8">
        <f t="shared" si="8"/>
        <v>0.13130864707477596</v>
      </c>
      <c r="M33" s="10">
        <v>233.33333333333334</v>
      </c>
      <c r="N33" s="41">
        <f t="shared" si="3"/>
        <v>-4.9342857142857799E-3</v>
      </c>
    </row>
    <row r="34" spans="1:14" s="13" customFormat="1" ht="16.5" customHeight="1" x14ac:dyDescent="0.2">
      <c r="A34" s="34"/>
      <c r="B34" s="34"/>
      <c r="C34" s="22" t="s">
        <v>38</v>
      </c>
      <c r="D34" s="23">
        <v>2736.46</v>
      </c>
      <c r="E34" s="23">
        <v>2905.7510000000002</v>
      </c>
      <c r="F34" s="23">
        <v>1977.3430000000001</v>
      </c>
      <c r="G34" s="23">
        <v>2262.953</v>
      </c>
      <c r="H34" s="23">
        <v>2677.3809999999999</v>
      </c>
      <c r="I34" s="23">
        <v>2900</v>
      </c>
      <c r="J34" s="23">
        <v>360.517</v>
      </c>
      <c r="K34" s="23">
        <v>421.52</v>
      </c>
      <c r="L34" s="37">
        <f t="shared" si="8"/>
        <v>0.18313592902724896</v>
      </c>
      <c r="M34" s="12">
        <v>482.00000000000006</v>
      </c>
      <c r="N34" s="42">
        <f t="shared" si="3"/>
        <v>-0.12547717842323669</v>
      </c>
    </row>
    <row r="35" spans="1:14" ht="16.5" customHeight="1" x14ac:dyDescent="0.2">
      <c r="A35" s="34"/>
      <c r="B35" s="34" t="s">
        <v>39</v>
      </c>
      <c r="C35" s="24" t="s">
        <v>40</v>
      </c>
      <c r="D35" s="18">
        <v>325.08699999999999</v>
      </c>
      <c r="E35" s="18">
        <v>600.96399999999994</v>
      </c>
      <c r="F35" s="18">
        <v>595.93899999999996</v>
      </c>
      <c r="G35" s="18">
        <v>386.35500000000002</v>
      </c>
      <c r="H35" s="18">
        <v>433.59699999999998</v>
      </c>
      <c r="I35" s="18">
        <v>300</v>
      </c>
      <c r="J35" s="18">
        <v>22.006</v>
      </c>
      <c r="K35" s="18">
        <v>17.741</v>
      </c>
      <c r="L35" s="8">
        <f t="shared" si="8"/>
        <v>0.12227614499618222</v>
      </c>
      <c r="M35" s="10">
        <v>33.333333333333336</v>
      </c>
      <c r="N35" s="41">
        <f t="shared" si="3"/>
        <v>-0.46777000000000002</v>
      </c>
    </row>
    <row r="36" spans="1:14" ht="16.5" customHeight="1" x14ac:dyDescent="0.2">
      <c r="A36" s="34"/>
      <c r="B36" s="34"/>
      <c r="C36" s="25" t="s">
        <v>32</v>
      </c>
      <c r="D36" s="26">
        <v>202.916</v>
      </c>
      <c r="E36" s="26">
        <v>36.680999999999997</v>
      </c>
      <c r="F36" s="26">
        <v>43.38</v>
      </c>
      <c r="G36" s="26">
        <v>77.22</v>
      </c>
      <c r="H36" s="26">
        <v>91.504000000000005</v>
      </c>
      <c r="I36" s="26">
        <v>102</v>
      </c>
      <c r="J36" s="26">
        <v>0</v>
      </c>
      <c r="K36" s="26">
        <v>13.08</v>
      </c>
      <c r="L36" s="8">
        <f t="shared" si="8"/>
        <v>0.18497798497798512</v>
      </c>
      <c r="M36" s="10">
        <v>14.666666666666666</v>
      </c>
      <c r="N36" s="41">
        <f t="shared" si="3"/>
        <v>-0.10818181818181816</v>
      </c>
    </row>
    <row r="37" spans="1:14" ht="16.5" customHeight="1" x14ac:dyDescent="0.2">
      <c r="A37" s="34"/>
      <c r="B37" s="34"/>
      <c r="C37" s="24" t="s">
        <v>36</v>
      </c>
      <c r="D37" s="26">
        <v>66.207999999999998</v>
      </c>
      <c r="E37" s="26">
        <v>56.771999999999998</v>
      </c>
      <c r="F37" s="26">
        <v>47.951999999999998</v>
      </c>
      <c r="G37" s="26">
        <v>63.311</v>
      </c>
      <c r="H37" s="26">
        <v>98.605999999999995</v>
      </c>
      <c r="I37" s="26">
        <v>48</v>
      </c>
      <c r="J37" s="26">
        <v>18.318000000000001</v>
      </c>
      <c r="K37" s="26">
        <v>18.792999999999999</v>
      </c>
      <c r="L37" s="8">
        <f t="shared" si="8"/>
        <v>0.55748606087409769</v>
      </c>
      <c r="M37" s="10">
        <v>8</v>
      </c>
      <c r="N37" s="41">
        <f t="shared" si="3"/>
        <v>1.3491249999999999</v>
      </c>
    </row>
    <row r="38" spans="1:14" ht="16.5" customHeight="1" x14ac:dyDescent="0.2">
      <c r="A38" s="34"/>
      <c r="B38" s="34"/>
      <c r="C38" s="24" t="s">
        <v>41</v>
      </c>
      <c r="D38" s="26">
        <v>257.88900000000001</v>
      </c>
      <c r="E38" s="26">
        <v>415.05</v>
      </c>
      <c r="F38" s="26">
        <v>263.63299999999998</v>
      </c>
      <c r="G38" s="26">
        <v>323.80799999999999</v>
      </c>
      <c r="H38" s="26">
        <v>339.44</v>
      </c>
      <c r="I38" s="26">
        <v>220</v>
      </c>
      <c r="J38" s="26">
        <v>43.104999999999997</v>
      </c>
      <c r="K38" s="26">
        <v>48.825000000000003</v>
      </c>
      <c r="L38" s="8">
        <f t="shared" si="8"/>
        <v>4.8275521296570867E-2</v>
      </c>
      <c r="M38" s="10">
        <v>32</v>
      </c>
      <c r="N38" s="41">
        <f t="shared" si="3"/>
        <v>0.52578125000000009</v>
      </c>
    </row>
    <row r="39" spans="1:14" ht="16.5" customHeight="1" x14ac:dyDescent="0.2">
      <c r="A39" s="34"/>
      <c r="B39" s="34"/>
      <c r="C39" s="24" t="s">
        <v>42</v>
      </c>
      <c r="D39" s="26">
        <v>201.54</v>
      </c>
      <c r="E39" s="26">
        <v>334.06299999999999</v>
      </c>
      <c r="F39" s="26">
        <v>207.58500000000001</v>
      </c>
      <c r="G39" s="26">
        <v>163.142</v>
      </c>
      <c r="H39" s="26">
        <v>172.08799999999999</v>
      </c>
      <c r="I39" s="26">
        <v>130</v>
      </c>
      <c r="J39" s="26">
        <v>20.081</v>
      </c>
      <c r="K39" s="26">
        <v>23.254000000000001</v>
      </c>
      <c r="L39" s="8">
        <f t="shared" si="8"/>
        <v>5.4835664635716208E-2</v>
      </c>
      <c r="M39" s="10">
        <v>23.333333333333332</v>
      </c>
      <c r="N39" s="41">
        <f t="shared" si="3"/>
        <v>-3.3999999999998476E-3</v>
      </c>
    </row>
    <row r="40" spans="1:14" ht="16.5" customHeight="1" x14ac:dyDescent="0.2">
      <c r="A40" s="34"/>
      <c r="B40" s="34"/>
      <c r="C40" s="20" t="s">
        <v>21</v>
      </c>
      <c r="D40" s="26">
        <f>D42-SUM(D35:D39)</f>
        <v>1255.6300000000001</v>
      </c>
      <c r="E40" s="26">
        <f t="shared" ref="E40:K40" si="10">E42-SUM(E35:E39)</f>
        <v>1828.299</v>
      </c>
      <c r="F40" s="26">
        <f t="shared" si="10"/>
        <v>1588.1059999999998</v>
      </c>
      <c r="G40" s="26">
        <f t="shared" si="10"/>
        <v>1726.8579999999999</v>
      </c>
      <c r="H40" s="26">
        <f t="shared" si="10"/>
        <v>1781.1659999999999</v>
      </c>
      <c r="I40" s="26">
        <v>2000</v>
      </c>
      <c r="J40" s="26">
        <f t="shared" si="10"/>
        <v>323.74799999999999</v>
      </c>
      <c r="K40" s="26">
        <f t="shared" si="10"/>
        <v>353.84000000000003</v>
      </c>
      <c r="L40" s="8">
        <f t="shared" si="8"/>
        <v>3.144902476057676E-2</v>
      </c>
      <c r="M40" s="10">
        <v>350</v>
      </c>
      <c r="N40" s="41">
        <f t="shared" si="3"/>
        <v>1.0971428571428632E-2</v>
      </c>
    </row>
    <row r="41" spans="1:14" ht="16.5" customHeight="1" x14ac:dyDescent="0.2">
      <c r="A41" s="34"/>
      <c r="B41" s="34"/>
      <c r="C41" s="9" t="s">
        <v>22</v>
      </c>
      <c r="D41" s="26">
        <v>1067.886</v>
      </c>
      <c r="E41" s="26">
        <v>1624.7439999999999</v>
      </c>
      <c r="F41" s="26">
        <v>1397.4570000000001</v>
      </c>
      <c r="G41" s="26">
        <v>1549.162</v>
      </c>
      <c r="H41" s="26">
        <v>1619.653</v>
      </c>
      <c r="I41" s="26">
        <v>1800</v>
      </c>
      <c r="J41" s="26">
        <v>260.61700000000002</v>
      </c>
      <c r="K41" s="26">
        <v>291.13600000000002</v>
      </c>
      <c r="L41" s="8">
        <f t="shared" si="8"/>
        <v>4.5502665311955681E-2</v>
      </c>
      <c r="M41" s="10">
        <v>300</v>
      </c>
      <c r="N41" s="41">
        <f t="shared" si="3"/>
        <v>-2.954666666666661E-2</v>
      </c>
    </row>
    <row r="42" spans="1:14" s="13" customFormat="1" ht="16.5" customHeight="1" x14ac:dyDescent="0.2">
      <c r="A42" s="34"/>
      <c r="B42" s="34"/>
      <c r="C42" s="27" t="s">
        <v>28</v>
      </c>
      <c r="D42" s="16">
        <v>2309.27</v>
      </c>
      <c r="E42" s="16">
        <v>3271.8290000000002</v>
      </c>
      <c r="F42" s="16">
        <v>2746.5949999999998</v>
      </c>
      <c r="G42" s="16">
        <v>2740.694</v>
      </c>
      <c r="H42" s="16">
        <v>2916.4009999999998</v>
      </c>
      <c r="I42" s="16">
        <v>2800</v>
      </c>
      <c r="J42" s="16">
        <v>427.25799999999998</v>
      </c>
      <c r="K42" s="16">
        <v>475.53300000000002</v>
      </c>
      <c r="L42" s="37">
        <f t="shared" si="8"/>
        <v>6.4110404153108647E-2</v>
      </c>
      <c r="M42" s="12">
        <v>461.33333333333331</v>
      </c>
      <c r="N42" s="42">
        <f t="shared" si="3"/>
        <v>3.077962427745673E-2</v>
      </c>
    </row>
    <row r="43" spans="1:14" s="13" customFormat="1" ht="16.5" customHeight="1" x14ac:dyDescent="0.2">
      <c r="A43" s="30" t="s">
        <v>43</v>
      </c>
      <c r="B43" s="30"/>
      <c r="C43" s="30"/>
      <c r="D43" s="28">
        <f t="shared" ref="D43:M43" si="11">D4+D26</f>
        <v>12046.255000000001</v>
      </c>
      <c r="E43" s="28">
        <f t="shared" si="11"/>
        <v>12612.895</v>
      </c>
      <c r="F43" s="28">
        <f t="shared" si="11"/>
        <v>15510.737999999999</v>
      </c>
      <c r="G43" s="28">
        <f t="shared" si="11"/>
        <v>15154.647000000001</v>
      </c>
      <c r="H43" s="28">
        <f t="shared" si="11"/>
        <v>15244.545999999998</v>
      </c>
      <c r="I43" s="28">
        <f t="shared" si="11"/>
        <v>16500</v>
      </c>
      <c r="J43" s="28">
        <f t="shared" si="11"/>
        <v>2138.797</v>
      </c>
      <c r="K43" s="28">
        <f t="shared" si="11"/>
        <v>2357.7739999999999</v>
      </c>
      <c r="L43" s="38">
        <f t="shared" si="8"/>
        <v>5.9321078214489287E-3</v>
      </c>
      <c r="M43" s="28">
        <f t="shared" si="11"/>
        <v>2483.333333333333</v>
      </c>
      <c r="N43" s="39">
        <f t="shared" si="3"/>
        <v>-5.0560805369127437E-2</v>
      </c>
    </row>
    <row r="44" spans="1:14" ht="16.5" customHeight="1" x14ac:dyDescent="0.2">
      <c r="A44" s="31" t="s">
        <v>44</v>
      </c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</row>
  </sheetData>
  <mergeCells count="20">
    <mergeCell ref="J2:M2"/>
    <mergeCell ref="N2:N3"/>
    <mergeCell ref="A2:C3"/>
    <mergeCell ref="D2:D3"/>
    <mergeCell ref="E2:E3"/>
    <mergeCell ref="F2:F3"/>
    <mergeCell ref="G2:G3"/>
    <mergeCell ref="H2:H3"/>
    <mergeCell ref="I2:I3"/>
    <mergeCell ref="A1:N1"/>
    <mergeCell ref="A43:C43"/>
    <mergeCell ref="A44:C44"/>
    <mergeCell ref="A4:A25"/>
    <mergeCell ref="B4:C4"/>
    <mergeCell ref="B5:B15"/>
    <mergeCell ref="B16:B25"/>
    <mergeCell ref="A26:A42"/>
    <mergeCell ref="B26:C26"/>
    <mergeCell ref="B27:B34"/>
    <mergeCell ref="B35:B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Рыскулова</dc:creator>
  <cp:lastModifiedBy>Айгуль Рыскулова</cp:lastModifiedBy>
  <dcterms:created xsi:type="dcterms:W3CDTF">2012-03-16T10:43:31Z</dcterms:created>
  <dcterms:modified xsi:type="dcterms:W3CDTF">2012-03-16T11:09:59Z</dcterms:modified>
</cp:coreProperties>
</file>